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موازين النشر\"/>
    </mc:Choice>
  </mc:AlternateContent>
  <bookViews>
    <workbookView xWindow="0" yWindow="0" windowWidth="15360" windowHeight="7245" activeTab="4"/>
  </bookViews>
  <sheets>
    <sheet name="Q1" sheetId="1" r:id="rId1"/>
    <sheet name="Q2" sheetId="2" r:id="rId2"/>
    <sheet name="Q3" sheetId="3" r:id="rId3"/>
    <sheet name="Q4" sheetId="4" r:id="rId4"/>
    <sheet name="Anuual" sheetId="5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 s="1"/>
  <c r="B11" i="2"/>
  <c r="B16" i="2"/>
  <c r="B15" i="2" s="1"/>
  <c r="C16" i="2"/>
  <c r="C15" i="2" s="1"/>
  <c r="B22" i="2"/>
  <c r="C22" i="2"/>
  <c r="B26" i="2"/>
  <c r="B33" i="2"/>
  <c r="B31" i="2" s="1"/>
  <c r="B29" i="2" s="1"/>
  <c r="B39" i="2"/>
  <c r="B42" i="2"/>
  <c r="B38" i="2" s="1"/>
  <c r="B36" i="2" s="1"/>
  <c r="B55" i="2"/>
  <c r="B59" i="2"/>
  <c r="B64" i="2"/>
  <c r="B67" i="2"/>
  <c r="B71" i="2"/>
  <c r="B70" i="2" s="1"/>
  <c r="B74" i="2"/>
  <c r="B79" i="2"/>
  <c r="B84" i="2"/>
  <c r="B89" i="2"/>
  <c r="B93" i="2"/>
  <c r="B95" i="2"/>
  <c r="B94" i="2" s="1"/>
  <c r="B101" i="2"/>
  <c r="B104" i="2"/>
  <c r="B78" i="2" l="1"/>
  <c r="B77" i="2" s="1"/>
  <c r="B63" i="2"/>
  <c r="B62" i="2" s="1"/>
  <c r="B100" i="2"/>
  <c r="B6" i="2"/>
  <c r="B5" i="2" s="1"/>
  <c r="B58" i="2"/>
  <c r="B104" i="4"/>
  <c r="B101" i="4"/>
  <c r="B95" i="4"/>
  <c r="B94" i="4" s="1"/>
  <c r="B93" i="4"/>
  <c r="B89" i="4"/>
  <c r="B84" i="4"/>
  <c r="B79" i="4"/>
  <c r="B74" i="4"/>
  <c r="B71" i="4"/>
  <c r="B70" i="4" s="1"/>
  <c r="B67" i="4"/>
  <c r="B64" i="4"/>
  <c r="B59" i="4"/>
  <c r="B55" i="4"/>
  <c r="B42" i="4"/>
  <c r="B39" i="4"/>
  <c r="B33" i="4"/>
  <c r="B31" i="4"/>
  <c r="B29" i="4" s="1"/>
  <c r="B26" i="4"/>
  <c r="C22" i="4"/>
  <c r="B22" i="4"/>
  <c r="C19" i="4"/>
  <c r="C16" i="4"/>
  <c r="C15" i="4" s="1"/>
  <c r="B16" i="4"/>
  <c r="B15" i="4" s="1"/>
  <c r="B11" i="4"/>
  <c r="B8" i="4"/>
  <c r="B7" i="4"/>
  <c r="B104" i="3"/>
  <c r="B101" i="3"/>
  <c r="B95" i="3"/>
  <c r="B94" i="3" s="1"/>
  <c r="B93" i="3"/>
  <c r="B89" i="3"/>
  <c r="B84" i="3"/>
  <c r="B79" i="3"/>
  <c r="B74" i="3"/>
  <c r="B71" i="3"/>
  <c r="B70" i="3" s="1"/>
  <c r="B67" i="3"/>
  <c r="B64" i="3"/>
  <c r="B59" i="3"/>
  <c r="B55" i="3"/>
  <c r="B42" i="3"/>
  <c r="B39" i="3"/>
  <c r="B38" i="3"/>
  <c r="B36" i="3"/>
  <c r="B33" i="3"/>
  <c r="B31" i="3" s="1"/>
  <c r="B29" i="3" s="1"/>
  <c r="B26" i="3"/>
  <c r="C22" i="3"/>
  <c r="B22" i="3"/>
  <c r="C19" i="3"/>
  <c r="C16" i="3"/>
  <c r="B16" i="3"/>
  <c r="B11" i="3"/>
  <c r="B8" i="3"/>
  <c r="B38" i="4" l="1"/>
  <c r="B36" i="4" s="1"/>
  <c r="B78" i="4"/>
  <c r="B77" i="4" s="1"/>
  <c r="B58" i="4" s="1"/>
  <c r="B6" i="4"/>
  <c r="B5" i="4" s="1"/>
  <c r="B100" i="4"/>
  <c r="B63" i="4"/>
  <c r="B62" i="4" s="1"/>
  <c r="B63" i="3"/>
  <c r="B100" i="3"/>
  <c r="B15" i="3"/>
  <c r="C15" i="3"/>
  <c r="B7" i="3"/>
  <c r="B78" i="3"/>
  <c r="B77" i="3" s="1"/>
  <c r="B109" i="2"/>
  <c r="B62" i="3"/>
  <c r="B6" i="3"/>
  <c r="B5" i="3" s="1"/>
  <c r="C19" i="1"/>
  <c r="B58" i="3" l="1"/>
  <c r="B109" i="3" s="1"/>
  <c r="B109" i="4"/>
  <c r="B104" i="1" l="1"/>
  <c r="B101" i="1"/>
  <c r="B89" i="1"/>
  <c r="B84" i="1"/>
  <c r="B79" i="1"/>
  <c r="B74" i="1"/>
  <c r="B71" i="1"/>
  <c r="B67" i="1"/>
  <c r="B64" i="1"/>
  <c r="B59" i="1"/>
  <c r="B55" i="1"/>
  <c r="B42" i="1"/>
  <c r="B39" i="1"/>
  <c r="B33" i="1"/>
  <c r="B31" i="1"/>
  <c r="B26" i="1"/>
  <c r="C22" i="1"/>
  <c r="B22" i="1"/>
  <c r="C16" i="1"/>
  <c r="B16" i="1"/>
  <c r="B11" i="1"/>
  <c r="B8" i="1"/>
  <c r="B70" i="1" l="1"/>
  <c r="B15" i="1"/>
  <c r="B38" i="1"/>
  <c r="B100" i="1"/>
  <c r="B29" i="1"/>
  <c r="B63" i="1"/>
  <c r="B78" i="1"/>
  <c r="B7" i="1"/>
  <c r="C15" i="1"/>
  <c r="B6" i="1" l="1"/>
  <c r="B62" i="1"/>
  <c r="B96" i="1"/>
  <c r="B77" i="1"/>
  <c r="B36" i="1"/>
  <c r="B93" i="1" l="1"/>
  <c r="B95" i="1"/>
  <c r="B5" i="1"/>
  <c r="B58" i="1" l="1"/>
  <c r="B94" i="1"/>
  <c r="B109" i="1" l="1"/>
</calcChain>
</file>

<file path=xl/sharedStrings.xml><?xml version="1.0" encoding="utf-8"?>
<sst xmlns="http://schemas.openxmlformats.org/spreadsheetml/2006/main" count="1089" uniqueCount="242">
  <si>
    <t xml:space="preserve">ميزان المدفوعات العراقي للفصل الاول 2018 حسب منهجية الطبعة السادسة </t>
  </si>
  <si>
    <t>IRAQI BALANCE OF PAYMENTS(BPM6) q1 2018</t>
  </si>
  <si>
    <t xml:space="preserve"> Million Of  U.S $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</si>
  <si>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</si>
  <si>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</si>
  <si>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</si>
  <si>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</si>
  <si>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</si>
  <si>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</si>
  <si>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</si>
  <si>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</si>
  <si>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</si>
  <si>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</si>
  <si>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</si>
  <si>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</si>
  <si>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</si>
  <si>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</si>
  <si>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</si>
  <si>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</si>
  <si>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</si>
  <si>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</si>
  <si>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</si>
  <si>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</si>
  <si>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</si>
  <si>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</si>
  <si>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</si>
  <si>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</si>
  <si>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</si>
  <si>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</si>
  <si>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</si>
  <si>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</si>
  <si>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</si>
  <si>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</si>
  <si>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</si>
  <si>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</si>
  <si>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</si>
  <si>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</si>
  <si>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</si>
  <si>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</si>
  <si>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</si>
  <si>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</si>
  <si>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</si>
  <si>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</si>
  <si>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</si>
  <si>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</si>
  <si>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</si>
  <si>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</si>
  <si>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</si>
  <si>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</si>
  <si>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</si>
  <si>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</si>
  <si>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</si>
  <si>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</si>
  <si>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</si>
  <si>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</si>
  <si>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</si>
  <si>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</si>
  <si>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</si>
  <si>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</si>
  <si>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</si>
  <si>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</si>
  <si>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</si>
  <si>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</si>
  <si>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</si>
  <si>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  -  الفوائد على الدين العام الخارجي      </t>
  </si>
  <si>
    <t xml:space="preserve">                     - others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</si>
  <si>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</si>
  <si>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</si>
  <si>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</si>
  <si>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</si>
  <si>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</si>
  <si>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</si>
  <si>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</si>
  <si>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ــ Receipts</t>
  </si>
  <si>
    <t xml:space="preserve">                  ــ المقبوضات </t>
  </si>
  <si>
    <t xml:space="preserve">                         Total of Grants                   </t>
  </si>
  <si>
    <t xml:space="preserve">                       اجمالي المنح</t>
  </si>
  <si>
    <t xml:space="preserve">                                     Other current transfers                   </t>
  </si>
  <si>
    <t xml:space="preserve">            التحويلات الجارية الاخرى                          </t>
  </si>
  <si>
    <t xml:space="preserve">               ــ Payments</t>
  </si>
  <si>
    <t xml:space="preserve">                  ــ المدفوعات   </t>
  </si>
  <si>
    <t xml:space="preserve">                           Total of Grants                   </t>
  </si>
  <si>
    <t xml:space="preserve">                      اجمالي المنح</t>
  </si>
  <si>
    <t xml:space="preserve">                                        Other current transfers                   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</si>
  <si>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</si>
  <si>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</si>
  <si>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</si>
  <si>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</si>
  <si>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</si>
  <si>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</si>
  <si>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</si>
  <si>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</si>
  <si>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</si>
  <si>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</si>
  <si>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</si>
  <si>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</si>
  <si>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</si>
  <si>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</si>
  <si>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</si>
  <si>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</si>
  <si>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</si>
  <si>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</si>
  <si>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</si>
  <si>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</si>
  <si>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</si>
  <si>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</si>
  <si>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</si>
  <si>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</si>
  <si>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</si>
  <si>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</si>
  <si>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</si>
  <si>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</si>
  <si>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</si>
  <si>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</si>
  <si>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</si>
  <si>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</si>
  <si>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</si>
  <si>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</si>
  <si>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</si>
  <si>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</si>
  <si>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</si>
  <si>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</si>
  <si>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</si>
  <si>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</si>
  <si>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</si>
  <si>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</si>
  <si>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</si>
  <si>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</si>
  <si>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</si>
  <si>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</si>
  <si>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</si>
  <si>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</si>
  <si>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</si>
  <si>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</si>
  <si>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</si>
  <si>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</si>
  <si>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</si>
  <si>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</si>
  <si>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</si>
  <si>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</si>
  <si>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</si>
  <si>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</si>
  <si>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</si>
  <si>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</si>
  <si>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</si>
  <si>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</si>
  <si>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</si>
  <si>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</si>
  <si>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</si>
  <si>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</si>
  <si>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</si>
  <si>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</si>
  <si>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</si>
  <si>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</si>
  <si>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</si>
  <si>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</si>
  <si>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</si>
  <si>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-209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</si>
  <si>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</si>
  <si>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</si>
  <si>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</si>
  <si>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</si>
  <si>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</si>
  <si>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</si>
  <si>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</si>
  <si>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</si>
  <si>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</si>
  <si>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</si>
  <si>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</si>
  <si>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</si>
  <si>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</si>
  <si>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</si>
  <si>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</si>
  <si>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</si>
  <si>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</si>
  <si>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</si>
  <si>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</si>
  <si>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</si>
  <si>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</si>
  <si>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</si>
  <si>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</si>
  <si>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</si>
  <si>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</si>
  <si>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</si>
  <si>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</si>
  <si>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</si>
  <si>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</si>
  <si>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</si>
  <si>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</si>
  <si>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</si>
  <si>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</si>
  <si>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</si>
  <si>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</si>
  <si>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</si>
  <si>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</si>
  <si>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 ميزان المدفوعات العراقي للفصل الثاني 2018 حسب منهجية الطبعة السادسة </t>
  </si>
  <si>
    <t>IRAQI BALANCE OF PAYMENTS (BPM6) Q2  2018</t>
  </si>
  <si>
    <t>(مليون دولار)</t>
  </si>
  <si>
    <t xml:space="preserve">               ــ المقبوضات </t>
  </si>
  <si>
    <t xml:space="preserve">               ــ المدفوعات </t>
  </si>
  <si>
    <t xml:space="preserve">     Total of Grants                   </t>
  </si>
  <si>
    <t xml:space="preserve">               Other current transfers                   </t>
  </si>
  <si>
    <t>**Includes the costs of shipment &amp; insurance detucted from imports value CIF(1555.0) million US $</t>
  </si>
  <si>
    <t>**: تتضمن  تكاليف الشحن والتامين المستقطعة من قيمة الاستيرادات سيف البالغة (1555.0) مليون دولار</t>
  </si>
  <si>
    <t xml:space="preserve"> ميزان المدفوعات العراقي للفصل الثاني  2018 حسب منهجية الطبعة السادسة </t>
  </si>
  <si>
    <t>IRAQI BALANCE OF PAYMENTS  (BPM6) Q2  2018</t>
  </si>
  <si>
    <t xml:space="preserve">                       - إئتمانات التجارة</t>
  </si>
  <si>
    <t xml:space="preserve">            ب- صافي الاستثمار لشركات الايداع الاخرى                                (الموجودات - المطلوبات ) </t>
  </si>
  <si>
    <t xml:space="preserve">                            ــ Money Market                              Instrument\Financtial / Derivatives,net   </t>
  </si>
  <si>
    <t xml:space="preserve">                                   ــ ادوات السوق النقدية /                                      صافي المشتقات المالية </t>
  </si>
  <si>
    <t xml:space="preserve">                   المصدر: البنك المركزي العراقي /دائرة الاحصاء والابحاث / قسم ميزان المدفوعات والتجارة الخارجية</t>
  </si>
  <si>
    <t xml:space="preserve"> ميزان المدفوعات العراقي للفصل الثالث   2018 حسب منهجية الطبعة السادسة </t>
  </si>
  <si>
    <t>IRAQI BALANCE OF PAYMENTS (BPM6) Q3  2018</t>
  </si>
  <si>
    <t xml:space="preserve">                       -  الفوائد على الدين العام الخارجي                         </t>
  </si>
  <si>
    <t xml:space="preserve">                       -  اخــرى                                                      </t>
  </si>
  <si>
    <t xml:space="preserve">            ب- صافي الاستثمار لشركات الايداع الاخرى                        (الموجودات - المطلوبات ) </t>
  </si>
  <si>
    <t xml:space="preserve">                            ــ Money Market                                         Instrument\Financtial /                                  Derivatives,net   </t>
  </si>
  <si>
    <t xml:space="preserve">                                   ــ ادوات السوق النقدية /                                        صافي المشتقات المالية </t>
  </si>
  <si>
    <t xml:space="preserve">Source : Central Bank Of Iraq \ Statistical and Research Department\                              Balance Of Payments and  External Trade Division.                </t>
  </si>
  <si>
    <t xml:space="preserve"> ميزان المدفوعات العراقي للفصل الرابع  2018 حسب منهجية الطبعة السادسة </t>
  </si>
  <si>
    <t>IRAQI BALANCE OF PAYMENTS (BPM6) Q4  2018</t>
  </si>
  <si>
    <t xml:space="preserve">        1- Trade balance</t>
  </si>
  <si>
    <t xml:space="preserve">        2- Services Account, net</t>
  </si>
  <si>
    <t xml:space="preserve">        3-Primary Incom Account</t>
  </si>
  <si>
    <t xml:space="preserve">        4-Secondary Incom Account</t>
  </si>
  <si>
    <t xml:space="preserve"> ميزان المدفوعات العراقي 2018 حسب منهجية الطبعة السادسة </t>
  </si>
  <si>
    <t>IRAQI BALANCE OF PAYMENTS (BPM6)  2018</t>
  </si>
  <si>
    <t>**: تتضمن  تكاليف الشحن والتامين المستقطعة من قيمة الاستيرادات سيف البالغة (1700.5) مليون دولار</t>
  </si>
  <si>
    <t>**Includes the costs of shipment &amp; insurance detucted from imports value CIF (1700.5) million US $</t>
  </si>
  <si>
    <t>** Includes The costs of shipments and insurance detucted from                 imports (CIF) value (1842.4) million US$.</t>
  </si>
  <si>
    <t>** Includes The costs of shipments and insurance detucted from  imports (CIF) value (6962.3) million US$.</t>
  </si>
  <si>
    <t xml:space="preserve"> -  الفوائد على الدين العام الخارجي                    </t>
  </si>
  <si>
    <t xml:space="preserve">              -  اخــرى                                                  </t>
  </si>
  <si>
    <t>** Includes The costs of shipments and insurance detucted from imports (CIF) value (1864.4) million US$.</t>
  </si>
  <si>
    <t>**: تتضمن تكاليف الشحن والتامين المستقطعة من قيمة الاستيرادات(سيف) البالغه ( 1864.4) مليون دولار</t>
  </si>
  <si>
    <t>Note :Data are updated  .</t>
  </si>
  <si>
    <t>ملاحظة : البيانات محدثة  .</t>
  </si>
  <si>
    <t>**: تتضمن تكاليف الشحن والتامين المستقطعة من قيمة الاستيرادات(سيف) البالغه ( 1842.4) مليون دولار</t>
  </si>
  <si>
    <t>**: تتضمن تكاليف الشحن والتامين المستقطعة من قيمة الاستيرادات(سيف) البالغه (6962.3) مليون دولار</t>
  </si>
  <si>
    <t xml:space="preserve">                            ــ Money Market                                                                      Instrument\Financtial / Derivatives,net   </t>
  </si>
  <si>
    <t xml:space="preserve">                                   ــ ادوات السوق النقدية /صافي المشتقات المالية </t>
  </si>
  <si>
    <t xml:space="preserve">                            ــ Money Market                                         Instrument\Financtial /Derivatives,net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</si>
</sst>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  <charset val="17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  <charset val="178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Times New Roman"/>
      <family val="1"/>
      <charset val="178"/>
    </font>
    <font>
      <b/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Times New Roman"/>
      <family val="1"/>
      <charset val="178"/>
    </font>
    <font>
      <sz val="12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5">
    <xf numFmtId="0" fontId="0" fillId="0" borderId="0" xfId="0"/>
    <xf numFmtId="0" fontId="4" fillId="0" borderId="0" xfId="2" applyFont="1" applyBorder="1" applyAlignment="1">
      <alignment horizontal="left"/>
    </xf>
    <xf numFmtId="0" fontId="6" fillId="0" borderId="0" xfId="0" applyFont="1"/>
    <xf numFmtId="0" fontId="4" fillId="0" borderId="2" xfId="2" applyFont="1" applyFill="1" applyBorder="1"/>
    <xf numFmtId="0" fontId="5" fillId="0" borderId="2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0" borderId="2" xfId="2" applyFont="1" applyFill="1" applyBorder="1"/>
    <xf numFmtId="164" fontId="4" fillId="0" borderId="2" xfId="2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readingOrder="2"/>
    </xf>
    <xf numFmtId="164" fontId="4" fillId="0" borderId="2" xfId="2" quotePrefix="1" applyNumberFormat="1" applyFont="1" applyFill="1" applyBorder="1" applyAlignment="1">
      <alignment horizontal="center"/>
    </xf>
    <xf numFmtId="3" fontId="4" fillId="0" borderId="2" xfId="2" applyNumberFormat="1" applyFont="1" applyFill="1" applyBorder="1" applyAlignment="1">
      <alignment horizontal="left" indent="1"/>
    </xf>
    <xf numFmtId="0" fontId="4" fillId="0" borderId="2" xfId="0" applyFont="1" applyFill="1" applyBorder="1"/>
    <xf numFmtId="3" fontId="4" fillId="0" borderId="2" xfId="2" applyNumberFormat="1" applyFont="1" applyFill="1" applyBorder="1" applyAlignment="1">
      <alignment horizontal="left" readingOrder="1"/>
    </xf>
    <xf numFmtId="49" fontId="4" fillId="0" borderId="2" xfId="0" applyNumberFormat="1" applyFont="1" applyFill="1" applyBorder="1" applyAlignment="1">
      <alignment horizontal="right" readingOrder="2"/>
    </xf>
    <xf numFmtId="3" fontId="4" fillId="0" borderId="2" xfId="2" applyNumberFormat="1" applyFont="1" applyFill="1" applyBorder="1" applyAlignment="1">
      <alignment horizontal="left" wrapText="1" readingOrder="1"/>
    </xf>
    <xf numFmtId="3" fontId="4" fillId="0" borderId="2" xfId="2" applyNumberFormat="1" applyFont="1" applyFill="1" applyBorder="1" applyAlignment="1"/>
    <xf numFmtId="0" fontId="4" fillId="0" borderId="2" xfId="0" applyFont="1" applyFill="1" applyBorder="1" applyAlignment="1">
      <alignment horizontal="right" readingOrder="2"/>
    </xf>
    <xf numFmtId="3" fontId="4" fillId="0" borderId="2" xfId="2" applyNumberFormat="1" applyFont="1" applyFill="1" applyBorder="1" applyAlignment="1">
      <alignment horizontal="left"/>
    </xf>
    <xf numFmtId="3" fontId="4" fillId="0" borderId="2" xfId="2" applyNumberFormat="1" applyFont="1" applyFill="1" applyBorder="1" applyAlignment="1">
      <alignment horizontal="left" indent="3"/>
    </xf>
    <xf numFmtId="0" fontId="4" fillId="0" borderId="2" xfId="2" applyFont="1" applyFill="1" applyBorder="1" applyAlignment="1">
      <alignment horizontal="left" indent="1"/>
    </xf>
    <xf numFmtId="0" fontId="4" fillId="0" borderId="2" xfId="0" applyFont="1" applyFill="1" applyBorder="1" applyAlignment="1"/>
    <xf numFmtId="0" fontId="4" fillId="0" borderId="2" xfId="2" applyFont="1" applyFill="1" applyBorder="1" applyAlignment="1">
      <alignment horizontal="left" indent="2" readingOrder="1"/>
    </xf>
    <xf numFmtId="0" fontId="4" fillId="0" borderId="2" xfId="2" applyFont="1" applyFill="1" applyBorder="1" applyAlignment="1">
      <alignment horizontal="left" indent="2"/>
    </xf>
    <xf numFmtId="3" fontId="4" fillId="0" borderId="2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 readingOrder="1"/>
    </xf>
    <xf numFmtId="0" fontId="3" fillId="0" borderId="0" xfId="0" applyFont="1" applyFill="1" applyAlignment="1">
      <alignment horizontal="right" readingOrder="2"/>
    </xf>
    <xf numFmtId="0" fontId="7" fillId="0" borderId="0" xfId="0" applyFont="1" applyAlignment="1">
      <alignment wrapText="1"/>
    </xf>
    <xf numFmtId="0" fontId="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 wrapText="1" readingOrder="2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Fill="1"/>
    <xf numFmtId="0" fontId="4" fillId="0" borderId="0" xfId="2" applyFont="1" applyFill="1" applyBorder="1" applyAlignment="1">
      <alignment horizontal="left"/>
    </xf>
    <xf numFmtId="164" fontId="10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/>
    <xf numFmtId="2" fontId="5" fillId="0" borderId="2" xfId="2" applyNumberFormat="1" applyFont="1" applyFill="1" applyBorder="1" applyAlignment="1">
      <alignment horizontal="left" indent="1"/>
    </xf>
    <xf numFmtId="4" fontId="6" fillId="0" borderId="0" xfId="0" applyNumberFormat="1" applyFont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left" indent="1" readingOrder="1"/>
    </xf>
    <xf numFmtId="2" fontId="4" fillId="0" borderId="2" xfId="2" applyNumberFormat="1" applyFont="1" applyFill="1" applyBorder="1" applyAlignment="1">
      <alignment horizontal="left" indent="1"/>
    </xf>
    <xf numFmtId="2" fontId="4" fillId="0" borderId="2" xfId="2" applyNumberFormat="1" applyFont="1" applyFill="1" applyBorder="1" applyAlignment="1">
      <alignment horizontal="left"/>
    </xf>
    <xf numFmtId="2" fontId="5" fillId="0" borderId="2" xfId="2" applyNumberFormat="1" applyFont="1" applyFill="1" applyBorder="1" applyAlignment="1">
      <alignment horizontal="left" indent="2"/>
    </xf>
    <xf numFmtId="0" fontId="5" fillId="0" borderId="2" xfId="0" applyFont="1" applyFill="1" applyBorder="1"/>
    <xf numFmtId="2" fontId="4" fillId="0" borderId="2" xfId="2" applyNumberFormat="1" applyFont="1" applyFill="1" applyBorder="1" applyAlignment="1">
      <alignment horizontal="left" indent="4"/>
    </xf>
    <xf numFmtId="2" fontId="4" fillId="0" borderId="2" xfId="2" applyNumberFormat="1" applyFont="1" applyFill="1" applyBorder="1" applyAlignment="1">
      <alignment horizontal="left" vertical="center" indent="4"/>
    </xf>
    <xf numFmtId="0" fontId="4" fillId="0" borderId="2" xfId="2" applyNumberFormat="1" applyFont="1" applyFill="1" applyBorder="1" applyAlignment="1">
      <alignment horizontal="center"/>
    </xf>
    <xf numFmtId="2" fontId="4" fillId="0" borderId="2" xfId="2" applyNumberFormat="1" applyFont="1" applyFill="1" applyBorder="1" applyAlignment="1">
      <alignment horizontal="left" indent="3"/>
    </xf>
    <xf numFmtId="2" fontId="5" fillId="0" borderId="2" xfId="2" applyNumberFormat="1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wrapText="1"/>
    </xf>
    <xf numFmtId="2" fontId="5" fillId="0" borderId="2" xfId="2" applyNumberFormat="1" applyFont="1" applyFill="1" applyBorder="1" applyAlignment="1">
      <alignment horizontal="left" indent="3"/>
    </xf>
    <xf numFmtId="49" fontId="4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left"/>
    </xf>
    <xf numFmtId="2" fontId="4" fillId="0" borderId="2" xfId="2" applyNumberFormat="1" applyFont="1" applyFill="1" applyBorder="1" applyAlignment="1">
      <alignment horizontal="left" indent="2"/>
    </xf>
    <xf numFmtId="2" fontId="5" fillId="0" borderId="2" xfId="2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3" fillId="0" borderId="0" xfId="0" quotePrefix="1" applyFont="1" applyFill="1" applyAlignment="1">
      <alignment horizontal="left" wrapText="1" readingOrder="1"/>
    </xf>
    <xf numFmtId="0" fontId="6" fillId="0" borderId="0" xfId="0" applyFont="1" applyAlignment="1">
      <alignment wrapText="1"/>
    </xf>
    <xf numFmtId="0" fontId="11" fillId="0" borderId="0" xfId="2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3" xfId="2" applyFont="1" applyFill="1" applyBorder="1"/>
    <xf numFmtId="0" fontId="4" fillId="0" borderId="4" xfId="2" applyFont="1" applyFill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5" fillId="0" borderId="6" xfId="2" applyFont="1" applyFill="1" applyBorder="1"/>
    <xf numFmtId="164" fontId="4" fillId="0" borderId="2" xfId="2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5" fillId="0" borderId="7" xfId="0" applyFont="1" applyBorder="1" applyAlignment="1">
      <alignment horizontal="right" readingOrder="2"/>
    </xf>
    <xf numFmtId="0" fontId="4" fillId="0" borderId="6" xfId="2" applyFont="1" applyBorder="1"/>
    <xf numFmtId="164" fontId="4" fillId="2" borderId="2" xfId="2" quotePrefix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indent="1"/>
    </xf>
    <xf numFmtId="164" fontId="4" fillId="2" borderId="2" xfId="2" applyNumberFormat="1" applyFont="1" applyFill="1" applyBorder="1" applyAlignment="1">
      <alignment horizontal="center"/>
    </xf>
    <xf numFmtId="0" fontId="4" fillId="0" borderId="7" xfId="0" applyFont="1" applyBorder="1"/>
    <xf numFmtId="3" fontId="4" fillId="0" borderId="6" xfId="2" applyNumberFormat="1" applyFont="1" applyBorder="1" applyAlignment="1">
      <alignment horizontal="left" readingOrder="1"/>
    </xf>
    <xf numFmtId="49" fontId="4" fillId="0" borderId="7" xfId="0" applyNumberFormat="1" applyFont="1" applyBorder="1" applyAlignment="1">
      <alignment horizontal="right" readingOrder="2"/>
    </xf>
    <xf numFmtId="3" fontId="4" fillId="0" borderId="6" xfId="2" applyNumberFormat="1" applyFont="1" applyBorder="1" applyAlignment="1">
      <alignment horizontal="left" wrapText="1" readingOrder="1"/>
    </xf>
    <xf numFmtId="3" fontId="4" fillId="0" borderId="6" xfId="2" applyNumberFormat="1" applyFont="1" applyBorder="1" applyAlignment="1"/>
    <xf numFmtId="3" fontId="4" fillId="0" borderId="6" xfId="2" applyNumberFormat="1" applyFont="1" applyBorder="1" applyAlignment="1">
      <alignment horizontal="left"/>
    </xf>
    <xf numFmtId="3" fontId="4" fillId="0" borderId="6" xfId="2" applyNumberFormat="1" applyFont="1" applyBorder="1" applyAlignment="1">
      <alignment horizontal="left" indent="3"/>
    </xf>
    <xf numFmtId="0" fontId="4" fillId="0" borderId="7" xfId="0" applyFont="1" applyBorder="1" applyAlignment="1">
      <alignment horizontal="right"/>
    </xf>
    <xf numFmtId="0" fontId="4" fillId="0" borderId="6" xfId="2" applyFont="1" applyBorder="1" applyAlignment="1">
      <alignment horizontal="left" indent="1"/>
    </xf>
    <xf numFmtId="0" fontId="4" fillId="0" borderId="7" xfId="0" applyFont="1" applyBorder="1" applyAlignment="1"/>
    <xf numFmtId="0" fontId="4" fillId="0" borderId="6" xfId="2" applyFont="1" applyBorder="1" applyAlignment="1">
      <alignment horizontal="left" indent="2" readingOrder="1"/>
    </xf>
    <xf numFmtId="0" fontId="4" fillId="0" borderId="6" xfId="2" applyFont="1" applyBorder="1" applyAlignment="1">
      <alignment horizontal="left" indent="2"/>
    </xf>
    <xf numFmtId="0" fontId="4" fillId="0" borderId="7" xfId="0" applyFont="1" applyBorder="1" applyAlignment="1">
      <alignment readingOrder="2"/>
    </xf>
    <xf numFmtId="3" fontId="4" fillId="0" borderId="6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 readingOrder="2"/>
    </xf>
    <xf numFmtId="3" fontId="4" fillId="0" borderId="8" xfId="2" applyNumberFormat="1" applyFont="1" applyBorder="1" applyAlignment="1">
      <alignment horizontal="left" indent="3"/>
    </xf>
    <xf numFmtId="164" fontId="4" fillId="0" borderId="9" xfId="2" applyNumberFormat="1" applyFont="1" applyBorder="1" applyAlignment="1">
      <alignment horizontal="center"/>
    </xf>
    <xf numFmtId="0" fontId="4" fillId="0" borderId="10" xfId="0" applyFont="1" applyBorder="1"/>
    <xf numFmtId="0" fontId="3" fillId="0" borderId="0" xfId="0" applyFont="1" applyAlignment="1">
      <alignment horizontal="left" wrapText="1" readingOrder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right" readingOrder="2"/>
    </xf>
    <xf numFmtId="0" fontId="3" fillId="0" borderId="0" xfId="0" applyFont="1" applyAlignment="1">
      <alignment horizontal="left"/>
    </xf>
    <xf numFmtId="0" fontId="2" fillId="0" borderId="0" xfId="0" applyFont="1"/>
    <xf numFmtId="0" fontId="11" fillId="0" borderId="5" xfId="0" applyFont="1" applyBorder="1"/>
    <xf numFmtId="164" fontId="4" fillId="0" borderId="2" xfId="2" applyNumberFormat="1" applyFont="1" applyBorder="1" applyAlignment="1"/>
    <xf numFmtId="0" fontId="4" fillId="0" borderId="6" xfId="2" applyFont="1" applyFill="1" applyBorder="1"/>
    <xf numFmtId="2" fontId="5" fillId="0" borderId="6" xfId="2" applyNumberFormat="1" applyFont="1" applyFill="1" applyBorder="1"/>
    <xf numFmtId="2" fontId="4" fillId="0" borderId="6" xfId="2" applyNumberFormat="1" applyFont="1" applyFill="1" applyBorder="1" applyAlignment="1">
      <alignment horizontal="left" indent="1"/>
    </xf>
    <xf numFmtId="164" fontId="4" fillId="0" borderId="2" xfId="1" applyNumberFormat="1" applyFont="1" applyBorder="1" applyAlignment="1">
      <alignment horizontal="center"/>
    </xf>
    <xf numFmtId="164" fontId="4" fillId="0" borderId="2" xfId="1" applyNumberFormat="1" applyFont="1" applyBorder="1" applyAlignment="1"/>
    <xf numFmtId="2" fontId="4" fillId="0" borderId="6" xfId="2" applyNumberFormat="1" applyFont="1" applyFill="1" applyBorder="1" applyAlignment="1">
      <alignment horizontal="left" indent="1" readingOrder="1"/>
    </xf>
    <xf numFmtId="2" fontId="4" fillId="0" borderId="6" xfId="2" applyNumberFormat="1" applyFont="1" applyFill="1" applyBorder="1" applyAlignment="1">
      <alignment horizontal="left"/>
    </xf>
    <xf numFmtId="2" fontId="4" fillId="3" borderId="6" xfId="2" applyNumberFormat="1" applyFont="1" applyFill="1" applyBorder="1" applyAlignment="1">
      <alignment horizontal="left" indent="2"/>
    </xf>
    <xf numFmtId="2" fontId="4" fillId="0" borderId="6" xfId="2" applyNumberFormat="1" applyFont="1" applyFill="1" applyBorder="1" applyAlignment="1">
      <alignment horizontal="left" indent="4"/>
    </xf>
    <xf numFmtId="2" fontId="4" fillId="0" borderId="6" xfId="2" applyNumberFormat="1" applyFont="1" applyFill="1" applyBorder="1" applyAlignment="1">
      <alignment horizontal="left" vertical="center" indent="4"/>
    </xf>
    <xf numFmtId="0" fontId="4" fillId="0" borderId="2" xfId="2" applyNumberFormat="1" applyFont="1" applyBorder="1" applyAlignment="1">
      <alignment horizontal="center"/>
    </xf>
    <xf numFmtId="164" fontId="4" fillId="3" borderId="2" xfId="2" applyNumberFormat="1" applyFont="1" applyFill="1" applyBorder="1" applyAlignment="1">
      <alignment horizontal="center"/>
    </xf>
    <xf numFmtId="2" fontId="4" fillId="0" borderId="6" xfId="2" applyNumberFormat="1" applyFont="1" applyFill="1" applyBorder="1" applyAlignment="1">
      <alignment horizontal="left" indent="3"/>
    </xf>
    <xf numFmtId="2" fontId="4" fillId="3" borderId="6" xfId="2" applyNumberFormat="1" applyFont="1" applyFill="1" applyBorder="1" applyAlignment="1">
      <alignment horizontal="left" vertical="center" indent="2"/>
    </xf>
    <xf numFmtId="0" fontId="4" fillId="0" borderId="7" xfId="0" applyFont="1" applyBorder="1" applyAlignment="1">
      <alignment horizontal="center" wrapText="1"/>
    </xf>
    <xf numFmtId="2" fontId="4" fillId="3" borderId="6" xfId="2" applyNumberFormat="1" applyFont="1" applyFill="1" applyBorder="1" applyAlignment="1">
      <alignment horizontal="left" indent="3"/>
    </xf>
    <xf numFmtId="2" fontId="4" fillId="0" borderId="6" xfId="2" applyNumberFormat="1" applyFont="1" applyBorder="1" applyAlignment="1">
      <alignment horizontal="left"/>
    </xf>
    <xf numFmtId="2" fontId="4" fillId="0" borderId="6" xfId="2" applyNumberFormat="1" applyFont="1" applyBorder="1" applyAlignment="1">
      <alignment horizontal="left" indent="1"/>
    </xf>
    <xf numFmtId="2" fontId="4" fillId="0" borderId="6" xfId="2" applyNumberFormat="1" applyFont="1" applyBorder="1" applyAlignment="1">
      <alignment horizontal="left" indent="2"/>
    </xf>
    <xf numFmtId="164" fontId="4" fillId="0" borderId="9" xfId="2" applyNumberFormat="1" applyFont="1" applyBorder="1" applyAlignment="1">
      <alignment horizontal="center" vertical="center"/>
    </xf>
    <xf numFmtId="164" fontId="4" fillId="0" borderId="9" xfId="2" applyNumberFormat="1" applyFont="1" applyBorder="1" applyAlignment="1"/>
    <xf numFmtId="0" fontId="13" fillId="0" borderId="0" xfId="2" applyFont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4" xfId="2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5" fillId="0" borderId="2" xfId="0" quotePrefix="1" applyFont="1" applyBorder="1" applyAlignment="1">
      <alignment horizontal="center"/>
    </xf>
    <xf numFmtId="0" fontId="16" fillId="0" borderId="7" xfId="0" applyFont="1" applyBorder="1" applyAlignment="1">
      <alignment horizontal="right" readingOrder="2"/>
    </xf>
    <xf numFmtId="164" fontId="17" fillId="0" borderId="2" xfId="2" applyNumberFormat="1" applyFont="1" applyBorder="1" applyAlignment="1">
      <alignment horizontal="center"/>
    </xf>
    <xf numFmtId="164" fontId="17" fillId="2" borderId="2" xfId="2" quotePrefix="1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right" readingOrder="2"/>
    </xf>
    <xf numFmtId="164" fontId="17" fillId="2" borderId="2" xfId="2" applyNumberFormat="1" applyFont="1" applyFill="1" applyBorder="1" applyAlignment="1">
      <alignment horizontal="center"/>
    </xf>
    <xf numFmtId="0" fontId="15" fillId="0" borderId="7" xfId="0" applyFont="1" applyBorder="1"/>
    <xf numFmtId="49" fontId="15" fillId="0" borderId="7" xfId="0" applyNumberFormat="1" applyFont="1" applyBorder="1" applyAlignment="1">
      <alignment horizontal="right" readingOrder="2"/>
    </xf>
    <xf numFmtId="164" fontId="17" fillId="0" borderId="2" xfId="2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/>
    <xf numFmtId="0" fontId="15" fillId="0" borderId="7" xfId="0" applyFont="1" applyBorder="1" applyAlignment="1">
      <alignment horizontal="right" wrapText="1" readingOrder="2"/>
    </xf>
    <xf numFmtId="0" fontId="15" fillId="0" borderId="7" xfId="0" applyFont="1" applyBorder="1" applyAlignment="1">
      <alignment horizontal="center" wrapText="1" readingOrder="2"/>
    </xf>
    <xf numFmtId="164" fontId="17" fillId="0" borderId="9" xfId="2" applyNumberFormat="1" applyFont="1" applyBorder="1" applyAlignment="1">
      <alignment horizontal="center"/>
    </xf>
    <xf numFmtId="0" fontId="15" fillId="0" borderId="10" xfId="0" applyFont="1" applyBorder="1"/>
    <xf numFmtId="0" fontId="18" fillId="0" borderId="0" xfId="0" applyFont="1" applyAlignment="1">
      <alignment horizontal="left" wrapText="1" readingOrder="1"/>
    </xf>
    <xf numFmtId="0" fontId="18" fillId="0" borderId="0" xfId="0" applyFont="1" applyAlignment="1">
      <alignment horizontal="left"/>
    </xf>
    <xf numFmtId="0" fontId="19" fillId="0" borderId="0" xfId="0" applyFont="1"/>
    <xf numFmtId="0" fontId="14" fillId="0" borderId="5" xfId="0" applyFont="1" applyBorder="1"/>
    <xf numFmtId="2" fontId="17" fillId="0" borderId="6" xfId="2" applyNumberFormat="1" applyFont="1" applyFill="1" applyBorder="1" applyAlignment="1">
      <alignment horizontal="left" indent="1" readingOrder="1"/>
    </xf>
    <xf numFmtId="2" fontId="17" fillId="0" borderId="6" xfId="2" applyNumberFormat="1" applyFont="1" applyFill="1" applyBorder="1" applyAlignment="1">
      <alignment horizontal="left" indent="1"/>
    </xf>
    <xf numFmtId="2" fontId="17" fillId="0" borderId="6" xfId="2" applyNumberFormat="1" applyFont="1" applyFill="1" applyBorder="1" applyAlignment="1">
      <alignment horizontal="left" indent="4"/>
    </xf>
    <xf numFmtId="165" fontId="4" fillId="0" borderId="2" xfId="2" applyNumberFormat="1" applyFont="1" applyBorder="1" applyAlignment="1">
      <alignment horizontal="center"/>
    </xf>
    <xf numFmtId="2" fontId="17" fillId="0" borderId="6" xfId="2" applyNumberFormat="1" applyFont="1" applyFill="1" applyBorder="1" applyAlignment="1">
      <alignment horizontal="left" indent="3"/>
    </xf>
    <xf numFmtId="0" fontId="15" fillId="0" borderId="7" xfId="0" applyFont="1" applyBorder="1" applyAlignment="1">
      <alignment wrapText="1"/>
    </xf>
    <xf numFmtId="2" fontId="17" fillId="0" borderId="6" xfId="2" applyNumberFormat="1" applyFont="1" applyBorder="1" applyAlignment="1">
      <alignment horizontal="left" indent="1"/>
    </xf>
    <xf numFmtId="2" fontId="17" fillId="0" borderId="6" xfId="2" applyNumberFormat="1" applyFont="1" applyBorder="1" applyAlignment="1">
      <alignment horizontal="left" indent="2"/>
    </xf>
    <xf numFmtId="0" fontId="5" fillId="0" borderId="6" xfId="2" applyFont="1" applyBorder="1"/>
    <xf numFmtId="3" fontId="4" fillId="0" borderId="9" xfId="2" applyNumberFormat="1" applyFont="1" applyBorder="1" applyAlignment="1">
      <alignment horizontal="left" indent="3"/>
    </xf>
    <xf numFmtId="164" fontId="4" fillId="0" borderId="9" xfId="2" applyNumberFormat="1" applyFont="1" applyFill="1" applyBorder="1" applyAlignment="1">
      <alignment horizontal="center"/>
    </xf>
    <xf numFmtId="0" fontId="15" fillId="0" borderId="9" xfId="0" applyFont="1" applyBorder="1"/>
    <xf numFmtId="2" fontId="22" fillId="0" borderId="6" xfId="2" applyNumberFormat="1" applyFont="1" applyFill="1" applyBorder="1"/>
    <xf numFmtId="2" fontId="5" fillId="0" borderId="6" xfId="2" applyNumberFormat="1" applyFont="1" applyFill="1" applyBorder="1" applyAlignment="1">
      <alignment horizontal="left" indent="1"/>
    </xf>
    <xf numFmtId="2" fontId="5" fillId="3" borderId="6" xfId="2" applyNumberFormat="1" applyFont="1" applyFill="1" applyBorder="1" applyAlignment="1">
      <alignment horizontal="left" indent="2"/>
    </xf>
    <xf numFmtId="2" fontId="5" fillId="3" borderId="6" xfId="2" applyNumberFormat="1" applyFont="1" applyFill="1" applyBorder="1" applyAlignment="1">
      <alignment horizontal="left" vertical="center" indent="2"/>
    </xf>
    <xf numFmtId="2" fontId="5" fillId="3" borderId="6" xfId="2" applyNumberFormat="1" applyFont="1" applyFill="1" applyBorder="1" applyAlignment="1">
      <alignment horizontal="left" indent="3"/>
    </xf>
    <xf numFmtId="2" fontId="5" fillId="0" borderId="6" xfId="2" applyNumberFormat="1" applyFont="1" applyBorder="1" applyAlignment="1">
      <alignment horizontal="left"/>
    </xf>
    <xf numFmtId="2" fontId="8" fillId="0" borderId="2" xfId="2" applyNumberFormat="1" applyFont="1" applyFill="1" applyBorder="1" applyAlignment="1">
      <alignment horizontal="left" indent="2"/>
    </xf>
    <xf numFmtId="164" fontId="8" fillId="0" borderId="2" xfId="2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readingOrder="2"/>
    </xf>
    <xf numFmtId="0" fontId="8" fillId="0" borderId="2" xfId="0" applyFont="1" applyFill="1" applyBorder="1"/>
    <xf numFmtId="2" fontId="8" fillId="0" borderId="2" xfId="2" applyNumberFormat="1" applyFont="1" applyFill="1" applyBorder="1" applyAlignment="1">
      <alignment horizontal="left" indent="2" readingOrder="1"/>
    </xf>
    <xf numFmtId="0" fontId="8" fillId="0" borderId="2" xfId="0" applyFont="1" applyFill="1" applyBorder="1" applyAlignment="1"/>
    <xf numFmtId="2" fontId="8" fillId="0" borderId="2" xfId="2" applyNumberFormat="1" applyFont="1" applyFill="1" applyBorder="1" applyAlignment="1">
      <alignment horizontal="left" indent="2" readingOrder="2"/>
    </xf>
    <xf numFmtId="2" fontId="8" fillId="0" borderId="2" xfId="2" applyNumberFormat="1" applyFont="1" applyFill="1" applyBorder="1" applyAlignment="1">
      <alignment horizontal="left" vertical="center" wrapText="1" readingOrder="1"/>
    </xf>
    <xf numFmtId="2" fontId="8" fillId="0" borderId="6" xfId="2" applyNumberFormat="1" applyFont="1" applyBorder="1" applyAlignment="1">
      <alignment horizontal="left" indent="2"/>
    </xf>
    <xf numFmtId="164" fontId="8" fillId="0" borderId="2" xfId="2" applyNumberFormat="1" applyFont="1" applyBorder="1" applyAlignment="1">
      <alignment horizontal="center"/>
    </xf>
    <xf numFmtId="164" fontId="8" fillId="0" borderId="2" xfId="2" applyNumberFormat="1" applyFont="1" applyBorder="1" applyAlignment="1"/>
    <xf numFmtId="0" fontId="8" fillId="0" borderId="7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right" readingOrder="2"/>
    </xf>
    <xf numFmtId="2" fontId="8" fillId="0" borderId="6" xfId="2" applyNumberFormat="1" applyFont="1" applyBorder="1" applyAlignment="1">
      <alignment horizontal="left" indent="2" readingOrder="1"/>
    </xf>
    <xf numFmtId="0" fontId="8" fillId="0" borderId="7" xfId="0" applyFont="1" applyBorder="1" applyAlignment="1"/>
    <xf numFmtId="2" fontId="8" fillId="0" borderId="6" xfId="2" applyNumberFormat="1" applyFont="1" applyBorder="1" applyAlignment="1">
      <alignment horizontal="left" indent="2" readingOrder="2"/>
    </xf>
    <xf numFmtId="2" fontId="8" fillId="0" borderId="6" xfId="2" applyNumberFormat="1" applyFont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right" wrapText="1"/>
    </xf>
    <xf numFmtId="0" fontId="18" fillId="0" borderId="0" xfId="0" applyFont="1"/>
    <xf numFmtId="0" fontId="18" fillId="0" borderId="0" xfId="0" applyFont="1" applyAlignment="1">
      <alignment horizontal="right" readingOrder="2"/>
    </xf>
    <xf numFmtId="0" fontId="20" fillId="0" borderId="0" xfId="0" applyFont="1"/>
    <xf numFmtId="0" fontId="12" fillId="0" borderId="0" xfId="0" applyFont="1" applyFill="1"/>
    <xf numFmtId="2" fontId="25" fillId="0" borderId="6" xfId="2" applyNumberFormat="1" applyFont="1" applyBorder="1" applyAlignment="1">
      <alignment horizontal="left" indent="2"/>
    </xf>
    <xf numFmtId="0" fontId="26" fillId="0" borderId="7" xfId="0" applyFont="1" applyBorder="1"/>
    <xf numFmtId="0" fontId="26" fillId="0" borderId="6" xfId="0" applyFont="1" applyBorder="1"/>
    <xf numFmtId="0" fontId="26" fillId="0" borderId="7" xfId="0" applyFont="1" applyBorder="1" applyAlignment="1">
      <alignment horizontal="right" readingOrder="2"/>
    </xf>
    <xf numFmtId="2" fontId="25" fillId="0" borderId="6" xfId="2" applyNumberFormat="1" applyFont="1" applyBorder="1" applyAlignment="1">
      <alignment horizontal="left" indent="2" readingOrder="1"/>
    </xf>
    <xf numFmtId="0" fontId="26" fillId="0" borderId="7" xfId="0" applyFont="1" applyBorder="1" applyAlignment="1"/>
    <xf numFmtId="2" fontId="25" fillId="0" borderId="6" xfId="2" applyNumberFormat="1" applyFont="1" applyBorder="1" applyAlignment="1">
      <alignment horizontal="left" indent="2" readingOrder="2"/>
    </xf>
    <xf numFmtId="0" fontId="26" fillId="0" borderId="7" xfId="0" applyFont="1" applyBorder="1" applyAlignment="1">
      <alignment horizontal="right" wrapText="1"/>
    </xf>
    <xf numFmtId="0" fontId="12" fillId="0" borderId="0" xfId="0" applyFont="1"/>
    <xf numFmtId="0" fontId="11" fillId="0" borderId="0" xfId="2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11" xfId="0" quotePrefix="1" applyFont="1" applyBorder="1" applyAlignment="1">
      <alignment horizontal="left" wrapText="1" readingOrder="1"/>
    </xf>
    <xf numFmtId="0" fontId="6" fillId="0" borderId="1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1" fillId="0" borderId="0" xfId="2" applyFont="1" applyBorder="1" applyAlignment="1">
      <alignment horizontal="center" wrapText="1"/>
    </xf>
    <xf numFmtId="0" fontId="11" fillId="0" borderId="0" xfId="2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quotePrefix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 wrapText="1" readingOrder="2"/>
    </xf>
    <xf numFmtId="0" fontId="20" fillId="0" borderId="11" xfId="0" quotePrefix="1" applyFont="1" applyBorder="1" applyAlignment="1">
      <alignment horizontal="left" wrapText="1" readingOrder="1"/>
    </xf>
    <xf numFmtId="0" fontId="21" fillId="0" borderId="11" xfId="0" applyFont="1" applyBorder="1" applyAlignment="1">
      <alignment horizontal="right" vertical="center" wrapText="1" readingOrder="1"/>
    </xf>
    <xf numFmtId="0" fontId="8" fillId="0" borderId="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wrapText="1"/>
    </xf>
    <xf numFmtId="0" fontId="11" fillId="0" borderId="12" xfId="2" applyFont="1" applyBorder="1" applyAlignment="1">
      <alignment horizontal="center" wrapText="1"/>
    </xf>
    <xf numFmtId="0" fontId="26" fillId="0" borderId="7" xfId="0" applyFont="1" applyBorder="1" applyAlignment="1">
      <alignment horizontal="right" vertical="center" wrapText="1"/>
    </xf>
    <xf numFmtId="164" fontId="8" fillId="0" borderId="2" xfId="2" applyNumberFormat="1" applyFont="1" applyBorder="1" applyAlignment="1">
      <alignment horizontal="center" vertical="center"/>
    </xf>
    <xf numFmtId="2" fontId="5" fillId="0" borderId="2" xfId="2" applyNumberFormat="1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37" workbookViewId="0">
      <selection activeCell="A49" sqref="A49:D49"/>
    </sheetView>
  </sheetViews>
  <sheetFormatPr defaultRowHeight="15" x14ac:dyDescent="0.25"/>
  <cols>
    <col min="1" max="1" width="54.5703125" customWidth="1"/>
    <col min="2" max="2" width="14.140625" customWidth="1"/>
    <col min="3" max="3" width="14.7109375" customWidth="1"/>
    <col min="4" max="4" width="54.5703125" customWidth="1"/>
  </cols>
  <sheetData>
    <row r="1" spans="1:4" ht="18.75" x14ac:dyDescent="0.3">
      <c r="A1" s="197" t="s">
        <v>0</v>
      </c>
      <c r="B1" s="197"/>
      <c r="C1" s="197"/>
      <c r="D1" s="197"/>
    </row>
    <row r="2" spans="1:4" ht="18.75" x14ac:dyDescent="0.3">
      <c r="A2" s="197" t="s">
        <v>1</v>
      </c>
      <c r="B2" s="197"/>
      <c r="C2" s="197"/>
      <c r="D2" s="197"/>
    </row>
    <row r="3" spans="1:4" ht="15.75" x14ac:dyDescent="0.25">
      <c r="A3" s="1" t="s">
        <v>2</v>
      </c>
      <c r="B3" s="198"/>
      <c r="C3" s="198"/>
      <c r="D3" s="2"/>
    </row>
    <row r="4" spans="1:4" ht="24.95" customHeight="1" x14ac:dyDescent="0.25">
      <c r="A4" s="3" t="s">
        <v>3</v>
      </c>
      <c r="B4" s="4" t="s">
        <v>4</v>
      </c>
      <c r="C4" s="4" t="s">
        <v>5</v>
      </c>
      <c r="D4" s="5" t="s">
        <v>6</v>
      </c>
    </row>
    <row r="5" spans="1:4" ht="24.95" customHeight="1" x14ac:dyDescent="0.25">
      <c r="A5" s="6" t="s">
        <v>7</v>
      </c>
      <c r="B5" s="7">
        <f>B6+B26+B29+B36</f>
        <v>6660.331000000001</v>
      </c>
      <c r="C5" s="8"/>
      <c r="D5" s="9" t="s">
        <v>8</v>
      </c>
    </row>
    <row r="6" spans="1:4" ht="24.95" customHeight="1" x14ac:dyDescent="0.25">
      <c r="A6" s="3" t="s">
        <v>9</v>
      </c>
      <c r="B6" s="7">
        <f>B7-B15</f>
        <v>8874</v>
      </c>
      <c r="C6" s="10"/>
      <c r="D6" s="9" t="s">
        <v>10</v>
      </c>
    </row>
    <row r="7" spans="1:4" ht="24.95" customHeight="1" x14ac:dyDescent="0.25">
      <c r="A7" s="11" t="s">
        <v>11</v>
      </c>
      <c r="B7" s="7">
        <f>B8+B11+B14</f>
        <v>18510</v>
      </c>
      <c r="C7" s="7"/>
      <c r="D7" s="12" t="s">
        <v>12</v>
      </c>
    </row>
    <row r="8" spans="1:4" ht="24.95" customHeight="1" x14ac:dyDescent="0.25">
      <c r="A8" s="13" t="s">
        <v>13</v>
      </c>
      <c r="B8" s="7">
        <f>B9+B10</f>
        <v>18396.099999999999</v>
      </c>
      <c r="C8" s="7"/>
      <c r="D8" s="14" t="s">
        <v>14</v>
      </c>
    </row>
    <row r="9" spans="1:4" ht="24.95" customHeight="1" x14ac:dyDescent="0.25">
      <c r="A9" s="13" t="s">
        <v>15</v>
      </c>
      <c r="B9" s="7">
        <v>18396.099999999999</v>
      </c>
      <c r="C9" s="7"/>
      <c r="D9" s="14" t="s">
        <v>16</v>
      </c>
    </row>
    <row r="10" spans="1:4" ht="24.95" customHeight="1" x14ac:dyDescent="0.25">
      <c r="A10" s="13" t="s">
        <v>17</v>
      </c>
      <c r="B10" s="7">
        <v>0</v>
      </c>
      <c r="C10" s="7"/>
      <c r="D10" s="14" t="s">
        <v>18</v>
      </c>
    </row>
    <row r="11" spans="1:4" ht="24.95" customHeight="1" x14ac:dyDescent="0.25">
      <c r="A11" s="13" t="s">
        <v>19</v>
      </c>
      <c r="B11" s="7">
        <f>B12+B13</f>
        <v>106.9</v>
      </c>
      <c r="C11" s="7"/>
      <c r="D11" s="14" t="s">
        <v>20</v>
      </c>
    </row>
    <row r="12" spans="1:4" ht="24.95" customHeight="1" x14ac:dyDescent="0.25">
      <c r="A12" s="13" t="s">
        <v>21</v>
      </c>
      <c r="B12" s="7">
        <v>43.2</v>
      </c>
      <c r="C12" s="7"/>
      <c r="D12" s="14" t="s">
        <v>22</v>
      </c>
    </row>
    <row r="13" spans="1:4" ht="24.95" customHeight="1" x14ac:dyDescent="0.25">
      <c r="A13" s="13" t="s">
        <v>17</v>
      </c>
      <c r="B13" s="7">
        <v>63.7</v>
      </c>
      <c r="C13" s="7"/>
      <c r="D13" s="14" t="s">
        <v>18</v>
      </c>
    </row>
    <row r="14" spans="1:4" ht="24.95" customHeight="1" x14ac:dyDescent="0.25">
      <c r="A14" s="15" t="s">
        <v>23</v>
      </c>
      <c r="B14" s="7">
        <v>7</v>
      </c>
      <c r="C14" s="7"/>
      <c r="D14" s="14" t="s">
        <v>24</v>
      </c>
    </row>
    <row r="15" spans="1:4" ht="24.95" customHeight="1" x14ac:dyDescent="0.25">
      <c r="A15" s="11" t="s">
        <v>25</v>
      </c>
      <c r="B15" s="7">
        <f>B16+B22</f>
        <v>9636</v>
      </c>
      <c r="C15" s="7">
        <f>C16+C22</f>
        <v>11336.5</v>
      </c>
      <c r="D15" s="12" t="s">
        <v>26</v>
      </c>
    </row>
    <row r="16" spans="1:4" ht="24.95" customHeight="1" x14ac:dyDescent="0.25">
      <c r="A16" s="16" t="s">
        <v>27</v>
      </c>
      <c r="B16" s="7">
        <f>B17+B18+B19+B20+B21</f>
        <v>1266.0999999999999</v>
      </c>
      <c r="C16" s="7">
        <f>C17+C18+C19+C20+C21</f>
        <v>1489.5</v>
      </c>
      <c r="D16" s="17" t="s">
        <v>28</v>
      </c>
    </row>
    <row r="17" spans="1:4" ht="24.95" customHeight="1" x14ac:dyDescent="0.25">
      <c r="A17" s="18" t="s">
        <v>29</v>
      </c>
      <c r="B17" s="7">
        <v>167.9</v>
      </c>
      <c r="C17" s="7">
        <v>197.5</v>
      </c>
      <c r="D17" s="12" t="s">
        <v>30</v>
      </c>
    </row>
    <row r="18" spans="1:4" ht="24.95" customHeight="1" x14ac:dyDescent="0.25">
      <c r="A18" s="18" t="s">
        <v>31</v>
      </c>
      <c r="B18" s="7">
        <v>318.2</v>
      </c>
      <c r="C18" s="7">
        <v>374.3</v>
      </c>
      <c r="D18" s="12" t="s">
        <v>32</v>
      </c>
    </row>
    <row r="19" spans="1:4" ht="24.95" customHeight="1" x14ac:dyDescent="0.25">
      <c r="A19" s="16" t="s">
        <v>33</v>
      </c>
      <c r="B19" s="7">
        <v>778.4</v>
      </c>
      <c r="C19" s="7">
        <f>695.8+220</f>
        <v>915.8</v>
      </c>
      <c r="D19" s="12" t="s">
        <v>34</v>
      </c>
    </row>
    <row r="20" spans="1:4" ht="24.95" customHeight="1" x14ac:dyDescent="0.25">
      <c r="A20" s="16" t="s">
        <v>35</v>
      </c>
      <c r="B20" s="7">
        <v>0</v>
      </c>
      <c r="C20" s="7">
        <v>0</v>
      </c>
      <c r="D20" s="12" t="s">
        <v>36</v>
      </c>
    </row>
    <row r="21" spans="1:4" ht="24.95" customHeight="1" x14ac:dyDescent="0.25">
      <c r="A21" s="16" t="s">
        <v>37</v>
      </c>
      <c r="B21" s="7">
        <v>1.6</v>
      </c>
      <c r="C21" s="7">
        <v>1.9</v>
      </c>
      <c r="D21" s="12" t="s">
        <v>38</v>
      </c>
    </row>
    <row r="22" spans="1:4" ht="24.95" customHeight="1" x14ac:dyDescent="0.25">
      <c r="A22" s="16" t="s">
        <v>39</v>
      </c>
      <c r="B22" s="7">
        <f>B23+B24+B25</f>
        <v>8369.9</v>
      </c>
      <c r="C22" s="7">
        <f>C23+C24+C25</f>
        <v>9847</v>
      </c>
      <c r="D22" s="17" t="s">
        <v>40</v>
      </c>
    </row>
    <row r="23" spans="1:4" ht="24.95" customHeight="1" x14ac:dyDescent="0.25">
      <c r="A23" s="19" t="s">
        <v>41</v>
      </c>
      <c r="B23" s="7">
        <v>2092.5</v>
      </c>
      <c r="C23" s="7">
        <v>2461.8000000000002</v>
      </c>
      <c r="D23" s="12" t="s">
        <v>42</v>
      </c>
    </row>
    <row r="24" spans="1:4" ht="24.95" customHeight="1" x14ac:dyDescent="0.25">
      <c r="A24" s="19" t="s">
        <v>43</v>
      </c>
      <c r="B24" s="7">
        <v>6277.4</v>
      </c>
      <c r="C24" s="7">
        <v>7385.2</v>
      </c>
      <c r="D24" s="12" t="s">
        <v>44</v>
      </c>
    </row>
    <row r="25" spans="1:4" ht="24.95" customHeight="1" x14ac:dyDescent="0.25">
      <c r="A25" s="19" t="s">
        <v>45</v>
      </c>
      <c r="B25" s="7">
        <v>0</v>
      </c>
      <c r="C25" s="7">
        <v>0</v>
      </c>
      <c r="D25" s="12" t="s">
        <v>46</v>
      </c>
    </row>
    <row r="26" spans="1:4" ht="24.95" customHeight="1" x14ac:dyDescent="0.25">
      <c r="A26" s="3" t="s">
        <v>47</v>
      </c>
      <c r="B26" s="7">
        <f>B27-B28</f>
        <v>-2236.7689999999993</v>
      </c>
      <c r="C26" s="7"/>
      <c r="D26" s="9" t="s">
        <v>48</v>
      </c>
    </row>
    <row r="27" spans="1:4" ht="24.95" customHeight="1" x14ac:dyDescent="0.25">
      <c r="A27" s="11" t="s">
        <v>49</v>
      </c>
      <c r="B27" s="7">
        <v>1769.3</v>
      </c>
      <c r="C27" s="7"/>
      <c r="D27" s="12" t="s">
        <v>50</v>
      </c>
    </row>
    <row r="28" spans="1:4" ht="24.95" customHeight="1" x14ac:dyDescent="0.25">
      <c r="A28" s="11" t="s">
        <v>51</v>
      </c>
      <c r="B28" s="7">
        <v>4006.0689999999995</v>
      </c>
      <c r="C28" s="7"/>
      <c r="D28" s="5" t="s">
        <v>52</v>
      </c>
    </row>
    <row r="29" spans="1:4" ht="24.95" customHeight="1" x14ac:dyDescent="0.25">
      <c r="A29" s="3" t="s">
        <v>53</v>
      </c>
      <c r="B29" s="7">
        <f>B30+B31</f>
        <v>-256.7</v>
      </c>
      <c r="C29" s="7"/>
      <c r="D29" s="17" t="s">
        <v>54</v>
      </c>
    </row>
    <row r="30" spans="1:4" ht="24.95" customHeight="1" x14ac:dyDescent="0.25">
      <c r="A30" s="20" t="s">
        <v>55</v>
      </c>
      <c r="B30" s="7">
        <v>11.3</v>
      </c>
      <c r="C30" s="7"/>
      <c r="D30" s="21" t="s">
        <v>56</v>
      </c>
    </row>
    <row r="31" spans="1:4" ht="24.95" customHeight="1" x14ac:dyDescent="0.25">
      <c r="A31" s="20" t="s">
        <v>57</v>
      </c>
      <c r="B31" s="7">
        <f>B32-B33</f>
        <v>-268</v>
      </c>
      <c r="C31" s="7"/>
      <c r="D31" s="21" t="s">
        <v>58</v>
      </c>
    </row>
    <row r="32" spans="1:4" ht="24.95" customHeight="1" x14ac:dyDescent="0.25">
      <c r="A32" s="22" t="s">
        <v>59</v>
      </c>
      <c r="B32" s="7">
        <v>175.3</v>
      </c>
      <c r="C32" s="7"/>
      <c r="D32" s="21" t="s">
        <v>60</v>
      </c>
    </row>
    <row r="33" spans="1:4" ht="24.95" customHeight="1" x14ac:dyDescent="0.25">
      <c r="A33" s="22" t="s">
        <v>61</v>
      </c>
      <c r="B33" s="7">
        <f>B34+B35</f>
        <v>443.3</v>
      </c>
      <c r="C33" s="7"/>
      <c r="D33" s="21" t="s">
        <v>62</v>
      </c>
    </row>
    <row r="34" spans="1:4" ht="24.95" customHeight="1" x14ac:dyDescent="0.25">
      <c r="A34" s="23" t="s">
        <v>63</v>
      </c>
      <c r="B34" s="7">
        <v>0</v>
      </c>
      <c r="C34" s="7"/>
      <c r="D34" s="17" t="s">
        <v>64</v>
      </c>
    </row>
    <row r="35" spans="1:4" ht="24.95" customHeight="1" x14ac:dyDescent="0.25">
      <c r="A35" s="23" t="s">
        <v>65</v>
      </c>
      <c r="B35" s="7">
        <v>443.3</v>
      </c>
      <c r="C35" s="7"/>
      <c r="D35" s="17" t="s">
        <v>66</v>
      </c>
    </row>
    <row r="36" spans="1:4" ht="24.95" customHeight="1" x14ac:dyDescent="0.25">
      <c r="A36" s="3" t="s">
        <v>67</v>
      </c>
      <c r="B36" s="7">
        <f>B37+B38</f>
        <v>279.8</v>
      </c>
      <c r="C36" s="7"/>
      <c r="D36" s="9" t="s">
        <v>68</v>
      </c>
    </row>
    <row r="37" spans="1:4" ht="24.95" customHeight="1" x14ac:dyDescent="0.25">
      <c r="A37" s="20" t="s">
        <v>69</v>
      </c>
      <c r="B37" s="7">
        <v>103.7</v>
      </c>
      <c r="C37" s="7"/>
      <c r="D37" s="12" t="s">
        <v>70</v>
      </c>
    </row>
    <row r="38" spans="1:4" ht="24.95" customHeight="1" x14ac:dyDescent="0.25">
      <c r="A38" s="20" t="s">
        <v>71</v>
      </c>
      <c r="B38" s="7">
        <f>B39-B42</f>
        <v>176.10000000000002</v>
      </c>
      <c r="C38" s="7"/>
      <c r="D38" s="12" t="s">
        <v>72</v>
      </c>
    </row>
    <row r="39" spans="1:4" ht="24.95" customHeight="1" x14ac:dyDescent="0.25">
      <c r="A39" s="22" t="s">
        <v>73</v>
      </c>
      <c r="B39" s="7">
        <f>B40+B41</f>
        <v>258.3</v>
      </c>
      <c r="C39" s="7"/>
      <c r="D39" s="12" t="s">
        <v>74</v>
      </c>
    </row>
    <row r="40" spans="1:4" ht="24.95" customHeight="1" x14ac:dyDescent="0.25">
      <c r="A40" s="24" t="s">
        <v>75</v>
      </c>
      <c r="B40" s="7">
        <v>236.9</v>
      </c>
      <c r="C40" s="7"/>
      <c r="D40" s="21" t="s">
        <v>76</v>
      </c>
    </row>
    <row r="41" spans="1:4" ht="24.95" customHeight="1" x14ac:dyDescent="0.25">
      <c r="A41" s="24" t="s">
        <v>77</v>
      </c>
      <c r="B41" s="7">
        <v>21.4</v>
      </c>
      <c r="C41" s="7"/>
      <c r="D41" s="17" t="s">
        <v>78</v>
      </c>
    </row>
    <row r="42" spans="1:4" ht="24.95" customHeight="1" x14ac:dyDescent="0.25">
      <c r="A42" s="22" t="s">
        <v>79</v>
      </c>
      <c r="B42" s="7">
        <f>B43+B44</f>
        <v>82.2</v>
      </c>
      <c r="C42" s="7"/>
      <c r="D42" s="12" t="s">
        <v>80</v>
      </c>
    </row>
    <row r="43" spans="1:4" ht="24.95" customHeight="1" x14ac:dyDescent="0.25">
      <c r="A43" s="24" t="s">
        <v>81</v>
      </c>
      <c r="B43" s="7">
        <v>0</v>
      </c>
      <c r="C43" s="7"/>
      <c r="D43" s="21" t="s">
        <v>82</v>
      </c>
    </row>
    <row r="44" spans="1:4" ht="24.95" customHeight="1" x14ac:dyDescent="0.25">
      <c r="A44" s="24" t="s">
        <v>83</v>
      </c>
      <c r="B44" s="7">
        <v>82.2</v>
      </c>
      <c r="C44" s="7"/>
      <c r="D44" s="17" t="s">
        <v>84</v>
      </c>
    </row>
    <row r="45" spans="1:4" ht="24.95" customHeight="1" x14ac:dyDescent="0.25">
      <c r="A45" s="19" t="s">
        <v>85</v>
      </c>
      <c r="B45" s="7">
        <v>80.900000000000006</v>
      </c>
      <c r="C45" s="7"/>
      <c r="D45" s="12" t="s">
        <v>86</v>
      </c>
    </row>
    <row r="46" spans="1:4" ht="24.95" customHeight="1" x14ac:dyDescent="0.25">
      <c r="A46" s="19" t="s">
        <v>87</v>
      </c>
      <c r="B46" s="7">
        <v>1.3</v>
      </c>
      <c r="C46" s="7"/>
      <c r="D46" s="12" t="s">
        <v>88</v>
      </c>
    </row>
    <row r="47" spans="1:4" ht="21" customHeight="1" x14ac:dyDescent="0.25">
      <c r="A47" s="25" t="s">
        <v>89</v>
      </c>
      <c r="B47" s="2"/>
      <c r="C47" s="2"/>
      <c r="D47" s="26" t="s">
        <v>90</v>
      </c>
    </row>
    <row r="48" spans="1:4" ht="28.9" customHeight="1" x14ac:dyDescent="0.25">
      <c r="A48" s="27" t="s">
        <v>228</v>
      </c>
      <c r="B48" s="28"/>
      <c r="C48" s="29"/>
      <c r="D48" s="30" t="s">
        <v>227</v>
      </c>
    </row>
    <row r="49" spans="1:4" x14ac:dyDescent="0.25">
      <c r="A49" s="31" t="s">
        <v>235</v>
      </c>
      <c r="B49" s="32"/>
      <c r="C49" s="32"/>
      <c r="D49" s="33" t="s">
        <v>236</v>
      </c>
    </row>
    <row r="50" spans="1:4" x14ac:dyDescent="0.25">
      <c r="A50" s="31"/>
      <c r="B50" s="32"/>
      <c r="C50" s="32"/>
      <c r="D50" s="33"/>
    </row>
    <row r="51" spans="1:4" ht="18.75" x14ac:dyDescent="0.3">
      <c r="A51" s="197" t="s">
        <v>0</v>
      </c>
      <c r="B51" s="197"/>
      <c r="C51" s="197"/>
      <c r="D51" s="197"/>
    </row>
    <row r="52" spans="1:4" ht="18.75" x14ac:dyDescent="0.3">
      <c r="A52" s="197" t="s">
        <v>1</v>
      </c>
      <c r="B52" s="197"/>
      <c r="C52" s="197"/>
      <c r="D52" s="197"/>
    </row>
    <row r="53" spans="1:4" ht="15.75" x14ac:dyDescent="0.25">
      <c r="A53" s="34" t="s">
        <v>91</v>
      </c>
      <c r="B53" s="199"/>
      <c r="C53" s="199"/>
      <c r="D53" s="2"/>
    </row>
    <row r="54" spans="1:4" ht="24.95" customHeight="1" x14ac:dyDescent="0.25">
      <c r="A54" s="3" t="s">
        <v>3</v>
      </c>
      <c r="B54" s="4" t="s">
        <v>4</v>
      </c>
      <c r="C54" s="4" t="s">
        <v>5</v>
      </c>
      <c r="D54" s="12" t="s">
        <v>92</v>
      </c>
    </row>
    <row r="55" spans="1:4" ht="24.95" customHeight="1" x14ac:dyDescent="0.25">
      <c r="A55" s="6" t="s">
        <v>93</v>
      </c>
      <c r="B55" s="7">
        <f>B56-B57</f>
        <v>-2.2999999999999998</v>
      </c>
      <c r="C55" s="35"/>
      <c r="D55" s="9" t="s">
        <v>94</v>
      </c>
    </row>
    <row r="56" spans="1:4" ht="24.95" customHeight="1" x14ac:dyDescent="0.25">
      <c r="A56" s="3" t="s">
        <v>95</v>
      </c>
      <c r="B56" s="7">
        <v>0.6</v>
      </c>
      <c r="C56" s="35"/>
      <c r="D56" s="12" t="s">
        <v>96</v>
      </c>
    </row>
    <row r="57" spans="1:4" ht="24.95" customHeight="1" x14ac:dyDescent="0.25">
      <c r="A57" s="3" t="s">
        <v>97</v>
      </c>
      <c r="B57" s="7">
        <v>2.9</v>
      </c>
      <c r="C57" s="35"/>
      <c r="D57" s="5" t="s">
        <v>98</v>
      </c>
    </row>
    <row r="58" spans="1:4" ht="24.95" customHeight="1" x14ac:dyDescent="0.25">
      <c r="A58" s="36" t="s">
        <v>99</v>
      </c>
      <c r="B58" s="7">
        <f>B59+B62+B77+B93</f>
        <v>3578.11</v>
      </c>
      <c r="C58" s="35"/>
      <c r="D58" s="9" t="s">
        <v>100</v>
      </c>
    </row>
    <row r="59" spans="1:4" ht="24.95" customHeight="1" x14ac:dyDescent="0.25">
      <c r="A59" s="37" t="s">
        <v>101</v>
      </c>
      <c r="B59" s="7">
        <f>B60-B61</f>
        <v>1665.3400000000001</v>
      </c>
      <c r="C59" s="35"/>
      <c r="D59" s="17" t="s">
        <v>102</v>
      </c>
    </row>
    <row r="60" spans="1:4" ht="24.95" customHeight="1" x14ac:dyDescent="0.25">
      <c r="A60" s="3" t="s">
        <v>103</v>
      </c>
      <c r="B60" s="7">
        <v>23.2</v>
      </c>
      <c r="C60" s="35"/>
      <c r="D60" s="17" t="s">
        <v>104</v>
      </c>
    </row>
    <row r="61" spans="1:4" ht="24.95" customHeight="1" x14ac:dyDescent="0.25">
      <c r="A61" s="3" t="s">
        <v>105</v>
      </c>
      <c r="B61" s="38">
        <v>-1642.14</v>
      </c>
      <c r="C61" s="35"/>
      <c r="D61" s="17" t="s">
        <v>106</v>
      </c>
    </row>
    <row r="62" spans="1:4" ht="24.95" customHeight="1" x14ac:dyDescent="0.25">
      <c r="A62" s="37" t="s">
        <v>107</v>
      </c>
      <c r="B62" s="39">
        <f>B63-B70</f>
        <v>-5.6</v>
      </c>
      <c r="C62" s="35"/>
      <c r="D62" s="9" t="s">
        <v>108</v>
      </c>
    </row>
    <row r="63" spans="1:4" ht="24.95" customHeight="1" x14ac:dyDescent="0.25">
      <c r="A63" s="40" t="s">
        <v>109</v>
      </c>
      <c r="B63" s="39">
        <f>B64+B67</f>
        <v>-3.2</v>
      </c>
      <c r="C63" s="35"/>
      <c r="D63" s="17" t="s">
        <v>110</v>
      </c>
    </row>
    <row r="64" spans="1:4" ht="24.95" customHeight="1" x14ac:dyDescent="0.25">
      <c r="A64" s="37" t="s">
        <v>111</v>
      </c>
      <c r="B64" s="39">
        <f>B65-B66</f>
        <v>-4</v>
      </c>
      <c r="C64" s="35"/>
      <c r="D64" s="9" t="s">
        <v>112</v>
      </c>
    </row>
    <row r="65" spans="1:4" ht="24.95" customHeight="1" x14ac:dyDescent="0.25">
      <c r="A65" s="41" t="s">
        <v>113</v>
      </c>
      <c r="B65" s="39">
        <v>1288.5999999999999</v>
      </c>
      <c r="C65" s="35"/>
      <c r="D65" s="17" t="s">
        <v>114</v>
      </c>
    </row>
    <row r="66" spans="1:4" ht="24.95" customHeight="1" x14ac:dyDescent="0.25">
      <c r="A66" s="41" t="s">
        <v>115</v>
      </c>
      <c r="B66" s="39">
        <v>1292.5999999999999</v>
      </c>
      <c r="C66" s="35"/>
      <c r="D66" s="17" t="s">
        <v>116</v>
      </c>
    </row>
    <row r="67" spans="1:4" ht="24.95" customHeight="1" x14ac:dyDescent="0.25">
      <c r="A67" s="37" t="s">
        <v>117</v>
      </c>
      <c r="B67" s="39">
        <f>B68-B69</f>
        <v>0.8</v>
      </c>
      <c r="C67" s="35"/>
      <c r="D67" s="9" t="s">
        <v>118</v>
      </c>
    </row>
    <row r="68" spans="1:4" ht="24.95" customHeight="1" x14ac:dyDescent="0.25">
      <c r="A68" s="41" t="s">
        <v>119</v>
      </c>
      <c r="B68" s="39">
        <v>0.8</v>
      </c>
      <c r="C68" s="35"/>
      <c r="D68" s="17" t="s">
        <v>114</v>
      </c>
    </row>
    <row r="69" spans="1:4" ht="24.95" customHeight="1" x14ac:dyDescent="0.25">
      <c r="A69" s="41" t="s">
        <v>120</v>
      </c>
      <c r="B69" s="39">
        <v>0</v>
      </c>
      <c r="C69" s="35"/>
      <c r="D69" s="17" t="s">
        <v>116</v>
      </c>
    </row>
    <row r="70" spans="1:4" ht="24.95" customHeight="1" x14ac:dyDescent="0.25">
      <c r="A70" s="40" t="s">
        <v>121</v>
      </c>
      <c r="B70" s="39">
        <f>B71+B74</f>
        <v>2.4</v>
      </c>
      <c r="C70" s="35"/>
      <c r="D70" s="5" t="s">
        <v>122</v>
      </c>
    </row>
    <row r="71" spans="1:4" ht="24.95" customHeight="1" x14ac:dyDescent="0.25">
      <c r="A71" s="41" t="s">
        <v>123</v>
      </c>
      <c r="B71" s="39">
        <f>B72-B73</f>
        <v>0</v>
      </c>
      <c r="C71" s="35"/>
      <c r="D71" s="17" t="s">
        <v>112</v>
      </c>
    </row>
    <row r="72" spans="1:4" ht="24.95" customHeight="1" x14ac:dyDescent="0.25">
      <c r="A72" s="41" t="s">
        <v>124</v>
      </c>
      <c r="B72" s="39">
        <v>0</v>
      </c>
      <c r="C72" s="35"/>
      <c r="D72" s="17" t="s">
        <v>114</v>
      </c>
    </row>
    <row r="73" spans="1:4" ht="24.95" customHeight="1" x14ac:dyDescent="0.25">
      <c r="A73" s="41" t="s">
        <v>120</v>
      </c>
      <c r="B73" s="39">
        <v>0</v>
      </c>
      <c r="C73" s="35"/>
      <c r="D73" s="17" t="s">
        <v>116</v>
      </c>
    </row>
    <row r="74" spans="1:4" ht="24.95" customHeight="1" x14ac:dyDescent="0.25">
      <c r="A74" s="42" t="s">
        <v>125</v>
      </c>
      <c r="B74" s="39">
        <f>B75-B76</f>
        <v>2.4</v>
      </c>
      <c r="C74" s="35"/>
      <c r="D74" s="17" t="s">
        <v>118</v>
      </c>
    </row>
    <row r="75" spans="1:4" ht="24.95" customHeight="1" x14ac:dyDescent="0.25">
      <c r="A75" s="41" t="s">
        <v>124</v>
      </c>
      <c r="B75" s="39">
        <v>2.9</v>
      </c>
      <c r="C75" s="35"/>
      <c r="D75" s="17" t="s">
        <v>126</v>
      </c>
    </row>
    <row r="76" spans="1:4" ht="24.95" customHeight="1" x14ac:dyDescent="0.25">
      <c r="A76" s="41" t="s">
        <v>127</v>
      </c>
      <c r="B76" s="39">
        <v>0.5</v>
      </c>
      <c r="C76" s="35"/>
      <c r="D76" s="17" t="s">
        <v>128</v>
      </c>
    </row>
    <row r="77" spans="1:4" ht="24.95" customHeight="1" x14ac:dyDescent="0.25">
      <c r="A77" s="37" t="s">
        <v>129</v>
      </c>
      <c r="B77" s="7">
        <f>B78+B89+B92</f>
        <v>2292.67</v>
      </c>
      <c r="C77" s="35"/>
      <c r="D77" s="17" t="s">
        <v>130</v>
      </c>
    </row>
    <row r="78" spans="1:4" ht="24.95" customHeight="1" x14ac:dyDescent="0.25">
      <c r="A78" s="43" t="s">
        <v>131</v>
      </c>
      <c r="B78" s="7">
        <f>B79-B84</f>
        <v>2229.37</v>
      </c>
      <c r="C78" s="35"/>
      <c r="D78" s="44" t="s">
        <v>132</v>
      </c>
    </row>
    <row r="79" spans="1:4" ht="24.95" customHeight="1" x14ac:dyDescent="0.25">
      <c r="A79" s="40" t="s">
        <v>133</v>
      </c>
      <c r="B79" s="7">
        <f>B80+B81+B82+B83</f>
        <v>2991.1</v>
      </c>
      <c r="C79" s="35"/>
      <c r="D79" s="17" t="s">
        <v>134</v>
      </c>
    </row>
    <row r="80" spans="1:4" ht="24.95" customHeight="1" x14ac:dyDescent="0.25">
      <c r="A80" s="45" t="s">
        <v>135</v>
      </c>
      <c r="B80" s="7">
        <v>0</v>
      </c>
      <c r="C80" s="35"/>
      <c r="D80" s="17" t="s">
        <v>136</v>
      </c>
    </row>
    <row r="81" spans="1:4" ht="24.95" customHeight="1" x14ac:dyDescent="0.25">
      <c r="A81" s="46" t="s">
        <v>137</v>
      </c>
      <c r="B81" s="47">
        <v>2411.1</v>
      </c>
      <c r="C81" s="35"/>
      <c r="D81" s="17" t="s">
        <v>138</v>
      </c>
    </row>
    <row r="82" spans="1:4" ht="24.95" customHeight="1" x14ac:dyDescent="0.25">
      <c r="A82" s="45" t="s">
        <v>139</v>
      </c>
      <c r="B82" s="7">
        <v>573.5</v>
      </c>
      <c r="C82" s="35"/>
      <c r="D82" s="17" t="s">
        <v>140</v>
      </c>
    </row>
    <row r="83" spans="1:4" ht="24.95" customHeight="1" x14ac:dyDescent="0.25">
      <c r="A83" s="45" t="s">
        <v>141</v>
      </c>
      <c r="B83" s="7">
        <v>6.5</v>
      </c>
      <c r="C83" s="35"/>
      <c r="D83" s="17" t="s">
        <v>142</v>
      </c>
    </row>
    <row r="84" spans="1:4" ht="24.95" customHeight="1" x14ac:dyDescent="0.25">
      <c r="A84" s="40" t="s">
        <v>121</v>
      </c>
      <c r="B84" s="7">
        <f>B85+B86+B87+B88</f>
        <v>761.73</v>
      </c>
      <c r="C84" s="35"/>
      <c r="D84" s="5" t="s">
        <v>143</v>
      </c>
    </row>
    <row r="85" spans="1:4" ht="24.95" customHeight="1" x14ac:dyDescent="0.25">
      <c r="A85" s="48" t="s">
        <v>144</v>
      </c>
      <c r="B85" s="7">
        <v>761.73</v>
      </c>
      <c r="C85" s="35"/>
      <c r="D85" s="17" t="s">
        <v>145</v>
      </c>
    </row>
    <row r="86" spans="1:4" ht="24.95" customHeight="1" x14ac:dyDescent="0.25">
      <c r="A86" s="45" t="s">
        <v>146</v>
      </c>
      <c r="B86" s="7">
        <v>0</v>
      </c>
      <c r="C86" s="35"/>
      <c r="D86" s="17" t="s">
        <v>147</v>
      </c>
    </row>
    <row r="87" spans="1:4" ht="24.95" customHeight="1" x14ac:dyDescent="0.25">
      <c r="A87" s="45" t="s">
        <v>148</v>
      </c>
      <c r="B87" s="7">
        <v>0</v>
      </c>
      <c r="C87" s="35"/>
      <c r="D87" s="17" t="s">
        <v>149</v>
      </c>
    </row>
    <row r="88" spans="1:4" ht="24.95" customHeight="1" x14ac:dyDescent="0.25">
      <c r="A88" s="45" t="s">
        <v>139</v>
      </c>
      <c r="B88" s="7">
        <v>0</v>
      </c>
      <c r="C88" s="35"/>
      <c r="D88" s="17" t="s">
        <v>140</v>
      </c>
    </row>
    <row r="89" spans="1:4" ht="24.95" customHeight="1" x14ac:dyDescent="0.25">
      <c r="A89" s="49" t="s">
        <v>150</v>
      </c>
      <c r="B89" s="7">
        <f>B90-B91</f>
        <v>272.29999999999995</v>
      </c>
      <c r="C89" s="35"/>
      <c r="D89" s="50" t="s">
        <v>151</v>
      </c>
    </row>
    <row r="90" spans="1:4" ht="24.95" customHeight="1" x14ac:dyDescent="0.25">
      <c r="A90" s="40" t="s">
        <v>152</v>
      </c>
      <c r="B90" s="7">
        <v>496.9</v>
      </c>
      <c r="C90" s="35"/>
      <c r="D90" s="12" t="s">
        <v>153</v>
      </c>
    </row>
    <row r="91" spans="1:4" ht="24.95" customHeight="1" x14ac:dyDescent="0.25">
      <c r="A91" s="40" t="s">
        <v>154</v>
      </c>
      <c r="B91" s="7">
        <v>224.6</v>
      </c>
      <c r="C91" s="35"/>
      <c r="D91" s="12" t="s">
        <v>155</v>
      </c>
    </row>
    <row r="92" spans="1:4" ht="24.95" customHeight="1" x14ac:dyDescent="0.25">
      <c r="A92" s="51" t="s">
        <v>156</v>
      </c>
      <c r="B92" s="52" t="s">
        <v>157</v>
      </c>
      <c r="C92" s="35"/>
      <c r="D92" s="12" t="s">
        <v>158</v>
      </c>
    </row>
    <row r="93" spans="1:4" ht="24.95" customHeight="1" x14ac:dyDescent="0.25">
      <c r="A93" s="53" t="s">
        <v>159</v>
      </c>
      <c r="B93" s="7">
        <f>B96</f>
        <v>-374.30000000000013</v>
      </c>
      <c r="C93" s="35"/>
      <c r="D93" s="9" t="s">
        <v>160</v>
      </c>
    </row>
    <row r="94" spans="1:4" ht="24.95" customHeight="1" x14ac:dyDescent="0.25">
      <c r="A94" s="41" t="s">
        <v>161</v>
      </c>
      <c r="B94" s="7">
        <f>B95</f>
        <v>-374.30000000000013</v>
      </c>
      <c r="C94" s="35"/>
      <c r="D94" s="17" t="s">
        <v>162</v>
      </c>
    </row>
    <row r="95" spans="1:4" ht="24.95" customHeight="1" x14ac:dyDescent="0.25">
      <c r="A95" s="54" t="s">
        <v>163</v>
      </c>
      <c r="B95" s="7">
        <f>B96</f>
        <v>-374.30000000000013</v>
      </c>
      <c r="C95" s="35"/>
      <c r="D95" s="17" t="s">
        <v>164</v>
      </c>
    </row>
    <row r="96" spans="1:4" ht="24.95" customHeight="1" x14ac:dyDescent="0.25">
      <c r="A96" s="161" t="s">
        <v>165</v>
      </c>
      <c r="B96" s="162">
        <f>B97+B98+B99+B100</f>
        <v>-374.30000000000013</v>
      </c>
      <c r="C96" s="35"/>
      <c r="D96" s="163" t="s">
        <v>166</v>
      </c>
    </row>
    <row r="97" spans="1:4" ht="24.95" customHeight="1" x14ac:dyDescent="0.25">
      <c r="A97" s="161" t="s">
        <v>167</v>
      </c>
      <c r="B97" s="162">
        <v>0</v>
      </c>
      <c r="C97" s="35"/>
      <c r="D97" s="164" t="s">
        <v>168</v>
      </c>
    </row>
    <row r="98" spans="1:4" ht="24.95" customHeight="1" x14ac:dyDescent="0.25">
      <c r="A98" s="161" t="s">
        <v>169</v>
      </c>
      <c r="B98" s="162">
        <v>0.8</v>
      </c>
      <c r="C98" s="35"/>
      <c r="D98" s="164" t="s">
        <v>170</v>
      </c>
    </row>
    <row r="99" spans="1:4" ht="24.95" customHeight="1" x14ac:dyDescent="0.25">
      <c r="A99" s="161" t="s">
        <v>171</v>
      </c>
      <c r="B99" s="162">
        <v>0</v>
      </c>
      <c r="C99" s="35"/>
      <c r="D99" s="164" t="s">
        <v>172</v>
      </c>
    </row>
    <row r="100" spans="1:4" ht="24.95" customHeight="1" x14ac:dyDescent="0.25">
      <c r="A100" s="161" t="s">
        <v>173</v>
      </c>
      <c r="B100" s="162">
        <f>B101+B104+B108</f>
        <v>-375.10000000000014</v>
      </c>
      <c r="C100" s="35"/>
      <c r="D100" s="164" t="s">
        <v>174</v>
      </c>
    </row>
    <row r="101" spans="1:4" ht="24.95" customHeight="1" x14ac:dyDescent="0.25">
      <c r="A101" s="164" t="s">
        <v>175</v>
      </c>
      <c r="B101" s="162">
        <f>B102+B103</f>
        <v>-1970.8000000000002</v>
      </c>
      <c r="C101" s="35"/>
      <c r="D101" s="163" t="s">
        <v>176</v>
      </c>
    </row>
    <row r="102" spans="1:4" ht="24.95" customHeight="1" x14ac:dyDescent="0.25">
      <c r="A102" s="165" t="s">
        <v>177</v>
      </c>
      <c r="B102" s="162">
        <v>-2008.9</v>
      </c>
      <c r="C102" s="35"/>
      <c r="D102" s="166" t="s">
        <v>178</v>
      </c>
    </row>
    <row r="103" spans="1:4" ht="24.95" customHeight="1" x14ac:dyDescent="0.25">
      <c r="A103" s="165" t="s">
        <v>179</v>
      </c>
      <c r="B103" s="162">
        <v>38.1</v>
      </c>
      <c r="C103" s="35"/>
      <c r="D103" s="164" t="s">
        <v>180</v>
      </c>
    </row>
    <row r="104" spans="1:4" ht="24.95" customHeight="1" x14ac:dyDescent="0.25">
      <c r="A104" s="164" t="s">
        <v>181</v>
      </c>
      <c r="B104" s="162">
        <f>B105+B106+B107</f>
        <v>1595.7</v>
      </c>
      <c r="C104" s="35"/>
      <c r="D104" s="163" t="s">
        <v>182</v>
      </c>
    </row>
    <row r="105" spans="1:4" ht="24.95" customHeight="1" x14ac:dyDescent="0.25">
      <c r="A105" s="167" t="s">
        <v>183</v>
      </c>
      <c r="B105" s="162">
        <v>0</v>
      </c>
      <c r="C105" s="35"/>
      <c r="D105" s="164" t="s">
        <v>184</v>
      </c>
    </row>
    <row r="106" spans="1:4" ht="24.95" customHeight="1" x14ac:dyDescent="0.25">
      <c r="A106" s="167" t="s">
        <v>185</v>
      </c>
      <c r="B106" s="162">
        <v>0</v>
      </c>
      <c r="C106" s="35"/>
      <c r="D106" s="164" t="s">
        <v>186</v>
      </c>
    </row>
    <row r="107" spans="1:4" ht="35.25" customHeight="1" x14ac:dyDescent="0.25">
      <c r="A107" s="168" t="s">
        <v>187</v>
      </c>
      <c r="B107" s="162">
        <v>1595.7</v>
      </c>
      <c r="C107" s="35"/>
      <c r="D107" s="209" t="s">
        <v>188</v>
      </c>
    </row>
    <row r="108" spans="1:4" ht="24.95" customHeight="1" x14ac:dyDescent="0.25">
      <c r="A108" s="164" t="s">
        <v>189</v>
      </c>
      <c r="B108" s="162">
        <v>0</v>
      </c>
      <c r="C108" s="35"/>
      <c r="D108" s="163" t="s">
        <v>190</v>
      </c>
    </row>
    <row r="109" spans="1:4" ht="42" customHeight="1" x14ac:dyDescent="0.25">
      <c r="A109" s="55" t="s">
        <v>191</v>
      </c>
      <c r="B109" s="7">
        <f>B58-(B5+B55)</f>
        <v>-3079.9210000000007</v>
      </c>
      <c r="C109" s="35"/>
      <c r="D109" s="56" t="s">
        <v>192</v>
      </c>
    </row>
    <row r="110" spans="1:4" ht="32.25" customHeight="1" x14ac:dyDescent="0.25">
      <c r="A110" s="57" t="s">
        <v>193</v>
      </c>
      <c r="B110" s="2"/>
      <c r="C110" s="2"/>
      <c r="D110" s="58" t="s">
        <v>194</v>
      </c>
    </row>
  </sheetData>
  <mergeCells count="6">
    <mergeCell ref="A1:D1"/>
    <mergeCell ref="A2:D2"/>
    <mergeCell ref="B3:C3"/>
    <mergeCell ref="A51:D51"/>
    <mergeCell ref="A52:D52"/>
    <mergeCell ref="B53:C53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72" orientation="portrait" r:id="rId1"/>
  <ignoredErrors>
    <ignoredError sqref="B9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106" workbookViewId="0">
      <selection activeCell="B46" sqref="B46"/>
    </sheetView>
  </sheetViews>
  <sheetFormatPr defaultRowHeight="15" x14ac:dyDescent="0.25"/>
  <cols>
    <col min="1" max="1" width="57.5703125" customWidth="1"/>
    <col min="2" max="2" width="13.7109375" customWidth="1"/>
    <col min="3" max="3" width="13.42578125" customWidth="1"/>
    <col min="4" max="4" width="51.7109375" customWidth="1"/>
  </cols>
  <sheetData>
    <row r="1" spans="1:4" ht="18.75" x14ac:dyDescent="0.3">
      <c r="A1" s="197" t="s">
        <v>195</v>
      </c>
      <c r="B1" s="197"/>
      <c r="C1" s="197"/>
      <c r="D1" s="197"/>
    </row>
    <row r="2" spans="1:4" ht="18.75" x14ac:dyDescent="0.3">
      <c r="A2" s="200" t="s">
        <v>196</v>
      </c>
      <c r="B2" s="200"/>
      <c r="C2" s="200"/>
      <c r="D2" s="200"/>
    </row>
    <row r="3" spans="1:4" ht="19.5" thickBot="1" x14ac:dyDescent="0.35">
      <c r="A3" s="59" t="s">
        <v>2</v>
      </c>
      <c r="B3" s="211"/>
      <c r="C3" s="211"/>
      <c r="D3" s="60" t="s">
        <v>197</v>
      </c>
    </row>
    <row r="4" spans="1:4" ht="24.95" customHeight="1" x14ac:dyDescent="0.3">
      <c r="A4" s="61" t="s">
        <v>3</v>
      </c>
      <c r="B4" s="62" t="s">
        <v>4</v>
      </c>
      <c r="C4" s="62" t="s">
        <v>5</v>
      </c>
      <c r="D4" s="63" t="s">
        <v>6</v>
      </c>
    </row>
    <row r="5" spans="1:4" ht="24.95" customHeight="1" x14ac:dyDescent="0.25">
      <c r="A5" s="64" t="s">
        <v>7</v>
      </c>
      <c r="B5" s="65">
        <f>B6+B26+B29+B36</f>
        <v>9067.787023060002</v>
      </c>
      <c r="C5" s="66"/>
      <c r="D5" s="67" t="s">
        <v>8</v>
      </c>
    </row>
    <row r="6" spans="1:4" ht="24.95" customHeight="1" x14ac:dyDescent="0.25">
      <c r="A6" s="68" t="s">
        <v>9</v>
      </c>
      <c r="B6" s="65">
        <f>B7-B15</f>
        <v>12926.78702306</v>
      </c>
      <c r="C6" s="69"/>
      <c r="D6" s="70" t="s">
        <v>10</v>
      </c>
    </row>
    <row r="7" spans="1:4" ht="24.95" customHeight="1" x14ac:dyDescent="0.25">
      <c r="A7" s="71" t="s">
        <v>11</v>
      </c>
      <c r="B7" s="65">
        <f>B8+B11+B14</f>
        <v>21738.387023060001</v>
      </c>
      <c r="C7" s="72"/>
      <c r="D7" s="73" t="s">
        <v>12</v>
      </c>
    </row>
    <row r="8" spans="1:4" ht="24.95" customHeight="1" x14ac:dyDescent="0.25">
      <c r="A8" s="74" t="s">
        <v>13</v>
      </c>
      <c r="B8" s="65">
        <f>B9+B10</f>
        <v>21624.287023060002</v>
      </c>
      <c r="C8" s="72"/>
      <c r="D8" s="75" t="s">
        <v>14</v>
      </c>
    </row>
    <row r="9" spans="1:4" ht="24.95" customHeight="1" x14ac:dyDescent="0.25">
      <c r="A9" s="74" t="s">
        <v>15</v>
      </c>
      <c r="B9" s="65">
        <v>21624.287023060002</v>
      </c>
      <c r="C9" s="72"/>
      <c r="D9" s="75" t="s">
        <v>16</v>
      </c>
    </row>
    <row r="10" spans="1:4" ht="24.95" customHeight="1" x14ac:dyDescent="0.25">
      <c r="A10" s="74" t="s">
        <v>17</v>
      </c>
      <c r="B10" s="65">
        <v>0</v>
      </c>
      <c r="C10" s="72"/>
      <c r="D10" s="75" t="s">
        <v>18</v>
      </c>
    </row>
    <row r="11" spans="1:4" ht="24.95" customHeight="1" x14ac:dyDescent="0.25">
      <c r="A11" s="74" t="s">
        <v>19</v>
      </c>
      <c r="B11" s="65">
        <f>B12+B13</f>
        <v>93.8</v>
      </c>
      <c r="C11" s="72"/>
      <c r="D11" s="75" t="s">
        <v>20</v>
      </c>
    </row>
    <row r="12" spans="1:4" ht="24.95" customHeight="1" x14ac:dyDescent="0.25">
      <c r="A12" s="74" t="s">
        <v>21</v>
      </c>
      <c r="B12" s="65">
        <v>93.8</v>
      </c>
      <c r="C12" s="72"/>
      <c r="D12" s="75" t="s">
        <v>22</v>
      </c>
    </row>
    <row r="13" spans="1:4" ht="24.95" customHeight="1" x14ac:dyDescent="0.25">
      <c r="A13" s="74" t="s">
        <v>17</v>
      </c>
      <c r="B13" s="65">
        <v>0</v>
      </c>
      <c r="C13" s="72"/>
      <c r="D13" s="75" t="s">
        <v>18</v>
      </c>
    </row>
    <row r="14" spans="1:4" ht="24.95" customHeight="1" x14ac:dyDescent="0.25">
      <c r="A14" s="76" t="s">
        <v>23</v>
      </c>
      <c r="B14" s="65">
        <v>20.3</v>
      </c>
      <c r="C14" s="72"/>
      <c r="D14" s="75" t="s">
        <v>24</v>
      </c>
    </row>
    <row r="15" spans="1:4" ht="24.95" customHeight="1" x14ac:dyDescent="0.25">
      <c r="A15" s="71" t="s">
        <v>25</v>
      </c>
      <c r="B15" s="65">
        <f>B16+B22</f>
        <v>8811.6</v>
      </c>
      <c r="C15" s="72">
        <f>C16+C22</f>
        <v>10366.6</v>
      </c>
      <c r="D15" s="73" t="s">
        <v>26</v>
      </c>
    </row>
    <row r="16" spans="1:4" ht="24.95" customHeight="1" x14ac:dyDescent="0.25">
      <c r="A16" s="77" t="s">
        <v>27</v>
      </c>
      <c r="B16" s="72">
        <f>B17+B18+B19+B20+B21</f>
        <v>1797.4</v>
      </c>
      <c r="C16" s="72">
        <f>C17+C18+C19+C20+C21</f>
        <v>2114.6</v>
      </c>
      <c r="D16" s="70" t="s">
        <v>28</v>
      </c>
    </row>
    <row r="17" spans="1:4" ht="24.95" customHeight="1" x14ac:dyDescent="0.25">
      <c r="A17" s="78" t="s">
        <v>29</v>
      </c>
      <c r="B17" s="7">
        <v>1312</v>
      </c>
      <c r="C17" s="72">
        <v>1543.5</v>
      </c>
      <c r="D17" s="73" t="s">
        <v>30</v>
      </c>
    </row>
    <row r="18" spans="1:4" ht="24.95" customHeight="1" x14ac:dyDescent="0.25">
      <c r="A18" s="78" t="s">
        <v>31</v>
      </c>
      <c r="B18" s="65">
        <v>6.9</v>
      </c>
      <c r="C18" s="72">
        <v>8.1</v>
      </c>
      <c r="D18" s="73" t="s">
        <v>32</v>
      </c>
    </row>
    <row r="19" spans="1:4" ht="24.95" customHeight="1" x14ac:dyDescent="0.25">
      <c r="A19" s="77" t="s">
        <v>33</v>
      </c>
      <c r="B19" s="65">
        <v>438.9</v>
      </c>
      <c r="C19" s="72">
        <v>516.4</v>
      </c>
      <c r="D19" s="73" t="s">
        <v>34</v>
      </c>
    </row>
    <row r="20" spans="1:4" ht="24.95" customHeight="1" x14ac:dyDescent="0.25">
      <c r="A20" s="77" t="s">
        <v>35</v>
      </c>
      <c r="B20" s="65">
        <v>3.3</v>
      </c>
      <c r="C20" s="72">
        <v>3.9</v>
      </c>
      <c r="D20" s="73" t="s">
        <v>36</v>
      </c>
    </row>
    <row r="21" spans="1:4" ht="24.95" customHeight="1" x14ac:dyDescent="0.25">
      <c r="A21" s="77" t="s">
        <v>37</v>
      </c>
      <c r="B21" s="65">
        <v>36.299999999999997</v>
      </c>
      <c r="C21" s="72">
        <v>42.7</v>
      </c>
      <c r="D21" s="73" t="s">
        <v>38</v>
      </c>
    </row>
    <row r="22" spans="1:4" ht="24.95" customHeight="1" x14ac:dyDescent="0.25">
      <c r="A22" s="77" t="s">
        <v>39</v>
      </c>
      <c r="B22" s="65">
        <f>B23+B24+B25</f>
        <v>7014.2000000000007</v>
      </c>
      <c r="C22" s="65">
        <f>C23+C24+C25</f>
        <v>8252</v>
      </c>
      <c r="D22" s="70" t="s">
        <v>40</v>
      </c>
    </row>
    <row r="23" spans="1:4" ht="24.95" customHeight="1" x14ac:dyDescent="0.25">
      <c r="A23" s="79" t="s">
        <v>41</v>
      </c>
      <c r="B23" s="72">
        <v>1753.6</v>
      </c>
      <c r="C23" s="72">
        <v>2063</v>
      </c>
      <c r="D23" s="73" t="s">
        <v>42</v>
      </c>
    </row>
    <row r="24" spans="1:4" ht="24.95" customHeight="1" x14ac:dyDescent="0.25">
      <c r="A24" s="79" t="s">
        <v>43</v>
      </c>
      <c r="B24" s="72">
        <v>5260.6</v>
      </c>
      <c r="C24" s="72">
        <v>6189</v>
      </c>
      <c r="D24" s="73" t="s">
        <v>44</v>
      </c>
    </row>
    <row r="25" spans="1:4" ht="24.95" customHeight="1" x14ac:dyDescent="0.25">
      <c r="A25" s="79" t="s">
        <v>45</v>
      </c>
      <c r="B25" s="72">
        <v>0</v>
      </c>
      <c r="C25" s="72">
        <v>0</v>
      </c>
      <c r="D25" s="73" t="s">
        <v>46</v>
      </c>
    </row>
    <row r="26" spans="1:4" ht="24.95" customHeight="1" x14ac:dyDescent="0.25">
      <c r="A26" s="68" t="s">
        <v>47</v>
      </c>
      <c r="B26" s="65">
        <f>B27-B28</f>
        <v>-3235.4999999999995</v>
      </c>
      <c r="C26" s="65"/>
      <c r="D26" s="67" t="s">
        <v>48</v>
      </c>
    </row>
    <row r="27" spans="1:4" ht="24.95" customHeight="1" x14ac:dyDescent="0.25">
      <c r="A27" s="71" t="s">
        <v>49</v>
      </c>
      <c r="B27" s="65">
        <v>1172.9000000000001</v>
      </c>
      <c r="C27" s="65"/>
      <c r="D27" s="73" t="s">
        <v>50</v>
      </c>
    </row>
    <row r="28" spans="1:4" ht="24.95" customHeight="1" x14ac:dyDescent="0.25">
      <c r="A28" s="71" t="s">
        <v>51</v>
      </c>
      <c r="B28" s="65">
        <v>4408.3999999999996</v>
      </c>
      <c r="C28" s="65"/>
      <c r="D28" s="80" t="s">
        <v>52</v>
      </c>
    </row>
    <row r="29" spans="1:4" ht="24.95" customHeight="1" x14ac:dyDescent="0.25">
      <c r="A29" s="68" t="s">
        <v>53</v>
      </c>
      <c r="B29" s="65">
        <f>B30+B31</f>
        <v>-877.69999999999982</v>
      </c>
      <c r="C29" s="65"/>
      <c r="D29" s="70" t="s">
        <v>54</v>
      </c>
    </row>
    <row r="30" spans="1:4" ht="24.95" customHeight="1" x14ac:dyDescent="0.25">
      <c r="A30" s="81" t="s">
        <v>55</v>
      </c>
      <c r="B30" s="65">
        <v>12</v>
      </c>
      <c r="C30" s="65"/>
      <c r="D30" s="82" t="s">
        <v>56</v>
      </c>
    </row>
    <row r="31" spans="1:4" ht="24.95" customHeight="1" x14ac:dyDescent="0.25">
      <c r="A31" s="81" t="s">
        <v>57</v>
      </c>
      <c r="B31" s="65">
        <f>B32-B33</f>
        <v>-889.69999999999982</v>
      </c>
      <c r="C31" s="65"/>
      <c r="D31" s="82" t="s">
        <v>58</v>
      </c>
    </row>
    <row r="32" spans="1:4" ht="24.95" customHeight="1" x14ac:dyDescent="0.25">
      <c r="A32" s="83" t="s">
        <v>59</v>
      </c>
      <c r="B32" s="65">
        <v>243.5</v>
      </c>
      <c r="C32" s="65"/>
      <c r="D32" s="82" t="s">
        <v>198</v>
      </c>
    </row>
    <row r="33" spans="1:4" ht="24.95" customHeight="1" x14ac:dyDescent="0.25">
      <c r="A33" s="83" t="s">
        <v>61</v>
      </c>
      <c r="B33" s="65">
        <f>B34+B35</f>
        <v>1133.1999999999998</v>
      </c>
      <c r="C33" s="65"/>
      <c r="D33" s="82" t="s">
        <v>199</v>
      </c>
    </row>
    <row r="34" spans="1:4" ht="24.95" customHeight="1" x14ac:dyDescent="0.25">
      <c r="A34" s="84" t="s">
        <v>63</v>
      </c>
      <c r="B34" s="65">
        <v>470.4</v>
      </c>
      <c r="C34" s="65"/>
      <c r="D34" s="85" t="s">
        <v>231</v>
      </c>
    </row>
    <row r="35" spans="1:4" ht="24.95" customHeight="1" x14ac:dyDescent="0.25">
      <c r="A35" s="84" t="s">
        <v>65</v>
      </c>
      <c r="B35" s="65">
        <v>662.8</v>
      </c>
      <c r="C35" s="65"/>
      <c r="D35" s="85" t="s">
        <v>232</v>
      </c>
    </row>
    <row r="36" spans="1:4" ht="24.95" customHeight="1" x14ac:dyDescent="0.25">
      <c r="A36" s="68" t="s">
        <v>67</v>
      </c>
      <c r="B36" s="65">
        <f>B37+B38</f>
        <v>254.2</v>
      </c>
      <c r="C36" s="65"/>
      <c r="D36" s="67" t="s">
        <v>68</v>
      </c>
    </row>
    <row r="37" spans="1:4" ht="24.95" customHeight="1" x14ac:dyDescent="0.25">
      <c r="A37" s="81" t="s">
        <v>69</v>
      </c>
      <c r="B37" s="65">
        <v>71.900000000000006</v>
      </c>
      <c r="C37" s="65"/>
      <c r="D37" s="73" t="s">
        <v>70</v>
      </c>
    </row>
    <row r="38" spans="1:4" ht="24.95" customHeight="1" x14ac:dyDescent="0.25">
      <c r="A38" s="81" t="s">
        <v>71</v>
      </c>
      <c r="B38" s="65">
        <f>B39-B42</f>
        <v>182.29999999999998</v>
      </c>
      <c r="C38" s="65"/>
      <c r="D38" s="73" t="s">
        <v>72</v>
      </c>
    </row>
    <row r="39" spans="1:4" ht="24.95" customHeight="1" x14ac:dyDescent="0.25">
      <c r="A39" s="83" t="s">
        <v>59</v>
      </c>
      <c r="B39" s="65">
        <f>B40+B41</f>
        <v>271.7</v>
      </c>
      <c r="C39" s="65"/>
      <c r="D39" s="73" t="s">
        <v>74</v>
      </c>
    </row>
    <row r="40" spans="1:4" ht="24.95" customHeight="1" x14ac:dyDescent="0.25">
      <c r="A40" s="86" t="s">
        <v>200</v>
      </c>
      <c r="B40" s="65">
        <v>248.1</v>
      </c>
      <c r="C40" s="65"/>
      <c r="D40" s="82" t="s">
        <v>76</v>
      </c>
    </row>
    <row r="41" spans="1:4" ht="24.95" customHeight="1" x14ac:dyDescent="0.25">
      <c r="A41" s="86" t="s">
        <v>201</v>
      </c>
      <c r="B41" s="65">
        <v>23.6</v>
      </c>
      <c r="C41" s="65"/>
      <c r="D41" s="87" t="s">
        <v>78</v>
      </c>
    </row>
    <row r="42" spans="1:4" ht="24.95" customHeight="1" x14ac:dyDescent="0.25">
      <c r="A42" s="83" t="s">
        <v>61</v>
      </c>
      <c r="B42" s="65">
        <f>B43+B44</f>
        <v>89.4</v>
      </c>
      <c r="C42" s="65"/>
      <c r="D42" s="73" t="s">
        <v>80</v>
      </c>
    </row>
    <row r="43" spans="1:4" ht="24.95" customHeight="1" x14ac:dyDescent="0.25">
      <c r="A43" s="86" t="s">
        <v>200</v>
      </c>
      <c r="B43" s="65">
        <v>0</v>
      </c>
      <c r="C43" s="65"/>
      <c r="D43" s="82" t="s">
        <v>82</v>
      </c>
    </row>
    <row r="44" spans="1:4" ht="24.95" customHeight="1" x14ac:dyDescent="0.25">
      <c r="A44" s="86" t="s">
        <v>201</v>
      </c>
      <c r="B44" s="65">
        <v>89.4</v>
      </c>
      <c r="C44" s="65"/>
      <c r="D44" s="87" t="s">
        <v>84</v>
      </c>
    </row>
    <row r="45" spans="1:4" ht="24.95" customHeight="1" x14ac:dyDescent="0.25">
      <c r="A45" s="79" t="s">
        <v>85</v>
      </c>
      <c r="B45" s="65">
        <v>88.3</v>
      </c>
      <c r="C45" s="65"/>
      <c r="D45" s="73" t="s">
        <v>86</v>
      </c>
    </row>
    <row r="46" spans="1:4" ht="24.95" customHeight="1" thickBot="1" x14ac:dyDescent="0.3">
      <c r="A46" s="88" t="s">
        <v>87</v>
      </c>
      <c r="B46" s="89">
        <v>1.1000000000000001</v>
      </c>
      <c r="C46" s="89"/>
      <c r="D46" s="90" t="s">
        <v>88</v>
      </c>
    </row>
    <row r="47" spans="1:4" ht="15.75" x14ac:dyDescent="0.25">
      <c r="A47" s="91" t="s">
        <v>89</v>
      </c>
      <c r="B47" s="92"/>
      <c r="C47" s="93"/>
      <c r="D47" s="94" t="s">
        <v>90</v>
      </c>
    </row>
    <row r="48" spans="1:4" ht="24.75" x14ac:dyDescent="0.25">
      <c r="A48" s="27" t="s">
        <v>202</v>
      </c>
      <c r="B48" s="28"/>
      <c r="C48" s="29"/>
      <c r="D48" s="30" t="s">
        <v>203</v>
      </c>
    </row>
    <row r="49" spans="1:4" x14ac:dyDescent="0.25">
      <c r="A49" s="95" t="s">
        <v>235</v>
      </c>
      <c r="B49" s="2"/>
      <c r="C49" s="2"/>
      <c r="D49" s="183" t="s">
        <v>236</v>
      </c>
    </row>
    <row r="50" spans="1:4" ht="18.75" x14ac:dyDescent="0.3">
      <c r="A50" s="96"/>
      <c r="B50" s="96"/>
      <c r="C50" s="96"/>
      <c r="D50" s="96"/>
    </row>
    <row r="51" spans="1:4" ht="18.75" x14ac:dyDescent="0.3">
      <c r="A51" s="197" t="s">
        <v>204</v>
      </c>
      <c r="B51" s="197"/>
      <c r="C51" s="197"/>
      <c r="D51" s="197"/>
    </row>
    <row r="52" spans="1:4" ht="18.75" x14ac:dyDescent="0.3">
      <c r="A52" s="200" t="s">
        <v>205</v>
      </c>
      <c r="B52" s="200"/>
      <c r="C52" s="200"/>
      <c r="D52" s="200"/>
    </row>
    <row r="53" spans="1:4" ht="19.5" thickBot="1" x14ac:dyDescent="0.35">
      <c r="A53" s="59" t="s">
        <v>91</v>
      </c>
      <c r="B53" s="193"/>
      <c r="C53" s="96"/>
      <c r="D53" s="60" t="s">
        <v>197</v>
      </c>
    </row>
    <row r="54" spans="1:4" ht="24.95" customHeight="1" x14ac:dyDescent="0.3">
      <c r="A54" s="61" t="s">
        <v>3</v>
      </c>
      <c r="B54" s="62" t="s">
        <v>4</v>
      </c>
      <c r="C54" s="62" t="s">
        <v>5</v>
      </c>
      <c r="D54" s="97" t="s">
        <v>92</v>
      </c>
    </row>
    <row r="55" spans="1:4" ht="24.95" customHeight="1" x14ac:dyDescent="0.25">
      <c r="A55" s="64" t="s">
        <v>93</v>
      </c>
      <c r="B55" s="65">
        <f>B56-B57</f>
        <v>-0.6</v>
      </c>
      <c r="C55" s="98"/>
      <c r="D55" s="67" t="s">
        <v>94</v>
      </c>
    </row>
    <row r="56" spans="1:4" ht="24.95" customHeight="1" x14ac:dyDescent="0.25">
      <c r="A56" s="99" t="s">
        <v>95</v>
      </c>
      <c r="B56" s="65">
        <v>0</v>
      </c>
      <c r="C56" s="98"/>
      <c r="D56" s="73" t="s">
        <v>96</v>
      </c>
    </row>
    <row r="57" spans="1:4" ht="24.95" customHeight="1" x14ac:dyDescent="0.25">
      <c r="A57" s="99" t="s">
        <v>97</v>
      </c>
      <c r="B57" s="65">
        <v>0.6</v>
      </c>
      <c r="C57" s="98"/>
      <c r="D57" s="80" t="s">
        <v>98</v>
      </c>
    </row>
    <row r="58" spans="1:4" ht="24.95" customHeight="1" x14ac:dyDescent="0.25">
      <c r="A58" s="100" t="s">
        <v>99</v>
      </c>
      <c r="B58" s="65">
        <f>B59+B62+B77+B93</f>
        <v>6388.1</v>
      </c>
      <c r="C58" s="98"/>
      <c r="D58" s="67" t="s">
        <v>100</v>
      </c>
    </row>
    <row r="59" spans="1:4" ht="24.95" customHeight="1" x14ac:dyDescent="0.25">
      <c r="A59" s="101" t="s">
        <v>101</v>
      </c>
      <c r="B59" s="65">
        <f>B60-B61</f>
        <v>704.1</v>
      </c>
      <c r="C59" s="98"/>
      <c r="D59" s="70" t="s">
        <v>102</v>
      </c>
    </row>
    <row r="60" spans="1:4" ht="24.95" customHeight="1" x14ac:dyDescent="0.25">
      <c r="A60" s="99" t="s">
        <v>103</v>
      </c>
      <c r="B60" s="65">
        <v>110.4</v>
      </c>
      <c r="C60" s="98"/>
      <c r="D60" s="70" t="s">
        <v>104</v>
      </c>
    </row>
    <row r="61" spans="1:4" ht="24.95" customHeight="1" x14ac:dyDescent="0.25">
      <c r="A61" s="99" t="s">
        <v>105</v>
      </c>
      <c r="B61" s="65">
        <v>-593.70000000000005</v>
      </c>
      <c r="C61" s="98"/>
      <c r="D61" s="70" t="s">
        <v>106</v>
      </c>
    </row>
    <row r="62" spans="1:4" ht="24.95" customHeight="1" x14ac:dyDescent="0.25">
      <c r="A62" s="101" t="s">
        <v>107</v>
      </c>
      <c r="B62" s="102">
        <f>B63-B70</f>
        <v>-11.099999999999955</v>
      </c>
      <c r="C62" s="103"/>
      <c r="D62" s="70" t="s">
        <v>108</v>
      </c>
    </row>
    <row r="63" spans="1:4" ht="24.95" customHeight="1" x14ac:dyDescent="0.25">
      <c r="A63" s="104" t="s">
        <v>109</v>
      </c>
      <c r="B63" s="102">
        <f>B64+B67</f>
        <v>-3.9999999999999547</v>
      </c>
      <c r="C63" s="103"/>
      <c r="D63" s="70" t="s">
        <v>110</v>
      </c>
    </row>
    <row r="64" spans="1:4" ht="24.95" customHeight="1" x14ac:dyDescent="0.25">
      <c r="A64" s="101" t="s">
        <v>111</v>
      </c>
      <c r="B64" s="102">
        <f>B65-B66</f>
        <v>-4.2999999999999545</v>
      </c>
      <c r="C64" s="98"/>
      <c r="D64" s="70" t="s">
        <v>112</v>
      </c>
    </row>
    <row r="65" spans="1:4" ht="24.95" customHeight="1" x14ac:dyDescent="0.25">
      <c r="A65" s="101" t="s">
        <v>113</v>
      </c>
      <c r="B65" s="102">
        <v>1286.8</v>
      </c>
      <c r="C65" s="98"/>
      <c r="D65" s="70" t="s">
        <v>114</v>
      </c>
    </row>
    <row r="66" spans="1:4" ht="24.95" customHeight="1" x14ac:dyDescent="0.25">
      <c r="A66" s="101" t="s">
        <v>115</v>
      </c>
      <c r="B66" s="102">
        <v>1291.0999999999999</v>
      </c>
      <c r="C66" s="103"/>
      <c r="D66" s="70" t="s">
        <v>116</v>
      </c>
    </row>
    <row r="67" spans="1:4" ht="24.95" customHeight="1" x14ac:dyDescent="0.25">
      <c r="A67" s="101" t="s">
        <v>117</v>
      </c>
      <c r="B67" s="102">
        <f>B68-B69</f>
        <v>0.3</v>
      </c>
      <c r="C67" s="98"/>
      <c r="D67" s="70" t="s">
        <v>118</v>
      </c>
    </row>
    <row r="68" spans="1:4" ht="24.95" customHeight="1" x14ac:dyDescent="0.25">
      <c r="A68" s="101" t="s">
        <v>119</v>
      </c>
      <c r="B68" s="102">
        <v>0.6</v>
      </c>
      <c r="C68" s="98"/>
      <c r="D68" s="70" t="s">
        <v>114</v>
      </c>
    </row>
    <row r="69" spans="1:4" ht="24.95" customHeight="1" x14ac:dyDescent="0.25">
      <c r="A69" s="101" t="s">
        <v>120</v>
      </c>
      <c r="B69" s="102">
        <v>0.3</v>
      </c>
      <c r="C69" s="103"/>
      <c r="D69" s="70" t="s">
        <v>116</v>
      </c>
    </row>
    <row r="70" spans="1:4" ht="24.95" customHeight="1" x14ac:dyDescent="0.25">
      <c r="A70" s="104" t="s">
        <v>121</v>
      </c>
      <c r="B70" s="102">
        <f>B71+B74</f>
        <v>7.1000000000000005</v>
      </c>
      <c r="C70" s="103"/>
      <c r="D70" s="80" t="s">
        <v>122</v>
      </c>
    </row>
    <row r="71" spans="1:4" ht="24.95" customHeight="1" x14ac:dyDescent="0.25">
      <c r="A71" s="101" t="s">
        <v>123</v>
      </c>
      <c r="B71" s="102">
        <f>B72-B73</f>
        <v>0</v>
      </c>
      <c r="C71" s="103"/>
      <c r="D71" s="70" t="s">
        <v>112</v>
      </c>
    </row>
    <row r="72" spans="1:4" ht="24.95" customHeight="1" x14ac:dyDescent="0.25">
      <c r="A72" s="101" t="s">
        <v>124</v>
      </c>
      <c r="B72" s="102">
        <v>0</v>
      </c>
      <c r="C72" s="103"/>
      <c r="D72" s="70" t="s">
        <v>114</v>
      </c>
    </row>
    <row r="73" spans="1:4" ht="24.95" customHeight="1" x14ac:dyDescent="0.25">
      <c r="A73" s="101" t="s">
        <v>120</v>
      </c>
      <c r="B73" s="102">
        <v>0</v>
      </c>
      <c r="C73" s="103"/>
      <c r="D73" s="70" t="s">
        <v>116</v>
      </c>
    </row>
    <row r="74" spans="1:4" ht="24.95" customHeight="1" x14ac:dyDescent="0.25">
      <c r="A74" s="105" t="s">
        <v>125</v>
      </c>
      <c r="B74" s="102">
        <f>B75-B76</f>
        <v>7.1000000000000005</v>
      </c>
      <c r="C74" s="103"/>
      <c r="D74" s="70" t="s">
        <v>118</v>
      </c>
    </row>
    <row r="75" spans="1:4" ht="24.95" customHeight="1" x14ac:dyDescent="0.25">
      <c r="A75" s="101" t="s">
        <v>124</v>
      </c>
      <c r="B75" s="102">
        <v>7.2</v>
      </c>
      <c r="C75" s="103"/>
      <c r="D75" s="70" t="s">
        <v>126</v>
      </c>
    </row>
    <row r="76" spans="1:4" ht="24.95" customHeight="1" x14ac:dyDescent="0.25">
      <c r="A76" s="101" t="s">
        <v>127</v>
      </c>
      <c r="B76" s="102">
        <v>0.1</v>
      </c>
      <c r="C76" s="103"/>
      <c r="D76" s="70" t="s">
        <v>128</v>
      </c>
    </row>
    <row r="77" spans="1:4" ht="24.95" customHeight="1" x14ac:dyDescent="0.25">
      <c r="A77" s="101" t="s">
        <v>129</v>
      </c>
      <c r="B77" s="65">
        <f>B78+B89+B92</f>
        <v>2956</v>
      </c>
      <c r="C77" s="98"/>
      <c r="D77" s="70" t="s">
        <v>130</v>
      </c>
    </row>
    <row r="78" spans="1:4" ht="24.95" customHeight="1" x14ac:dyDescent="0.25">
      <c r="A78" s="106" t="s">
        <v>131</v>
      </c>
      <c r="B78" s="7">
        <f>B79-B84</f>
        <v>1428.5000000000002</v>
      </c>
      <c r="C78" s="98"/>
      <c r="D78" s="73" t="s">
        <v>132</v>
      </c>
    </row>
    <row r="79" spans="1:4" ht="24.95" customHeight="1" x14ac:dyDescent="0.25">
      <c r="A79" s="104" t="s">
        <v>133</v>
      </c>
      <c r="B79" s="65">
        <f>B80+B81+B82+B83</f>
        <v>1859.3000000000002</v>
      </c>
      <c r="C79" s="98"/>
      <c r="D79" s="70" t="s">
        <v>134</v>
      </c>
    </row>
    <row r="80" spans="1:4" ht="24.95" customHeight="1" x14ac:dyDescent="0.25">
      <c r="A80" s="107" t="s">
        <v>135</v>
      </c>
      <c r="B80" s="65">
        <v>0</v>
      </c>
      <c r="C80" s="98"/>
      <c r="D80" s="70" t="s">
        <v>136</v>
      </c>
    </row>
    <row r="81" spans="1:4" ht="24.95" customHeight="1" x14ac:dyDescent="0.25">
      <c r="A81" s="108" t="s">
        <v>137</v>
      </c>
      <c r="B81" s="109">
        <v>1337.9</v>
      </c>
      <c r="C81" s="98"/>
      <c r="D81" s="70" t="s">
        <v>138</v>
      </c>
    </row>
    <row r="82" spans="1:4" ht="24.95" customHeight="1" x14ac:dyDescent="0.25">
      <c r="A82" s="107" t="s">
        <v>139</v>
      </c>
      <c r="B82" s="65">
        <v>501.2</v>
      </c>
      <c r="C82" s="98"/>
      <c r="D82" s="70" t="s">
        <v>140</v>
      </c>
    </row>
    <row r="83" spans="1:4" ht="24.95" customHeight="1" x14ac:dyDescent="0.25">
      <c r="A83" s="107" t="s">
        <v>141</v>
      </c>
      <c r="B83" s="65">
        <v>20.2</v>
      </c>
      <c r="C83" s="98"/>
      <c r="D83" s="70" t="s">
        <v>142</v>
      </c>
    </row>
    <row r="84" spans="1:4" ht="24.95" customHeight="1" x14ac:dyDescent="0.25">
      <c r="A84" s="104" t="s">
        <v>121</v>
      </c>
      <c r="B84" s="110">
        <f>B85+B86+B87+B88</f>
        <v>430.79999999999995</v>
      </c>
      <c r="C84" s="98"/>
      <c r="D84" s="80" t="s">
        <v>143</v>
      </c>
    </row>
    <row r="85" spans="1:4" ht="24.95" customHeight="1" x14ac:dyDescent="0.25">
      <c r="A85" s="111" t="s">
        <v>144</v>
      </c>
      <c r="B85" s="110">
        <v>-510</v>
      </c>
      <c r="C85" s="98"/>
      <c r="D85" s="70" t="s">
        <v>145</v>
      </c>
    </row>
    <row r="86" spans="1:4" ht="24.95" customHeight="1" x14ac:dyDescent="0.25">
      <c r="A86" s="107" t="s">
        <v>146</v>
      </c>
      <c r="B86" s="110">
        <v>1394.8</v>
      </c>
      <c r="C86" s="98"/>
      <c r="D86" s="70" t="s">
        <v>147</v>
      </c>
    </row>
    <row r="87" spans="1:4" ht="24.95" customHeight="1" x14ac:dyDescent="0.25">
      <c r="A87" s="107" t="s">
        <v>148</v>
      </c>
      <c r="B87" s="7">
        <v>-454</v>
      </c>
      <c r="C87" s="98"/>
      <c r="D87" s="70" t="s">
        <v>149</v>
      </c>
    </row>
    <row r="88" spans="1:4" ht="24.95" customHeight="1" x14ac:dyDescent="0.25">
      <c r="A88" s="107" t="s">
        <v>139</v>
      </c>
      <c r="B88" s="65">
        <v>0</v>
      </c>
      <c r="C88" s="98"/>
      <c r="D88" s="70" t="s">
        <v>206</v>
      </c>
    </row>
    <row r="89" spans="1:4" ht="24.95" customHeight="1" x14ac:dyDescent="0.25">
      <c r="A89" s="112" t="s">
        <v>150</v>
      </c>
      <c r="B89" s="7">
        <f>B90-B91</f>
        <v>1484.5</v>
      </c>
      <c r="C89" s="98"/>
      <c r="D89" s="113" t="s">
        <v>207</v>
      </c>
    </row>
    <row r="90" spans="1:4" ht="24.95" customHeight="1" x14ac:dyDescent="0.25">
      <c r="A90" s="104" t="s">
        <v>152</v>
      </c>
      <c r="B90" s="65">
        <v>1594.6</v>
      </c>
      <c r="C90" s="98"/>
      <c r="D90" s="73" t="s">
        <v>153</v>
      </c>
    </row>
    <row r="91" spans="1:4" ht="24.95" customHeight="1" x14ac:dyDescent="0.25">
      <c r="A91" s="104" t="s">
        <v>154</v>
      </c>
      <c r="B91" s="65">
        <v>110.1</v>
      </c>
      <c r="C91" s="98"/>
      <c r="D91" s="73" t="s">
        <v>155</v>
      </c>
    </row>
    <row r="92" spans="1:4" ht="24.95" customHeight="1" x14ac:dyDescent="0.25">
      <c r="A92" s="114" t="s">
        <v>156</v>
      </c>
      <c r="B92" s="65">
        <v>43</v>
      </c>
      <c r="C92" s="98"/>
      <c r="D92" s="73" t="s">
        <v>158</v>
      </c>
    </row>
    <row r="93" spans="1:4" ht="24.95" customHeight="1" x14ac:dyDescent="0.25">
      <c r="A93" s="115" t="s">
        <v>159</v>
      </c>
      <c r="B93" s="65">
        <f>B96</f>
        <v>2739.1</v>
      </c>
      <c r="C93" s="98"/>
      <c r="D93" s="70" t="s">
        <v>160</v>
      </c>
    </row>
    <row r="94" spans="1:4" ht="24.95" customHeight="1" x14ac:dyDescent="0.25">
      <c r="A94" s="116" t="s">
        <v>161</v>
      </c>
      <c r="B94" s="65">
        <f>B95</f>
        <v>2739.1</v>
      </c>
      <c r="C94" s="98"/>
      <c r="D94" s="70" t="s">
        <v>162</v>
      </c>
    </row>
    <row r="95" spans="1:4" ht="24.95" customHeight="1" x14ac:dyDescent="0.25">
      <c r="A95" s="117" t="s">
        <v>163</v>
      </c>
      <c r="B95" s="65">
        <f>B96</f>
        <v>2739.1</v>
      </c>
      <c r="C95" s="98"/>
      <c r="D95" s="70" t="s">
        <v>164</v>
      </c>
    </row>
    <row r="96" spans="1:4" ht="24.95" customHeight="1" x14ac:dyDescent="0.25">
      <c r="A96" s="117" t="s">
        <v>165</v>
      </c>
      <c r="B96" s="65">
        <v>2739.1</v>
      </c>
      <c r="C96" s="98"/>
      <c r="D96" s="70" t="s">
        <v>166</v>
      </c>
    </row>
    <row r="97" spans="1:4" ht="24.95" customHeight="1" x14ac:dyDescent="0.25">
      <c r="A97" s="169" t="s">
        <v>167</v>
      </c>
      <c r="B97" s="170">
        <v>0</v>
      </c>
      <c r="C97" s="171"/>
      <c r="D97" s="172" t="s">
        <v>168</v>
      </c>
    </row>
    <row r="98" spans="1:4" ht="24.95" customHeight="1" x14ac:dyDescent="0.25">
      <c r="A98" s="169" t="s">
        <v>169</v>
      </c>
      <c r="B98" s="170">
        <v>0.8</v>
      </c>
      <c r="C98" s="171"/>
      <c r="D98" s="172" t="s">
        <v>170</v>
      </c>
    </row>
    <row r="99" spans="1:4" ht="24.95" customHeight="1" x14ac:dyDescent="0.25">
      <c r="A99" s="169" t="s">
        <v>171</v>
      </c>
      <c r="B99" s="170">
        <v>0</v>
      </c>
      <c r="C99" s="171"/>
      <c r="D99" s="172" t="s">
        <v>172</v>
      </c>
    </row>
    <row r="100" spans="1:4" ht="24.95" customHeight="1" x14ac:dyDescent="0.25">
      <c r="A100" s="169" t="s">
        <v>173</v>
      </c>
      <c r="B100" s="170">
        <f>B101+B104+B108</f>
        <v>2738.2999999999997</v>
      </c>
      <c r="C100" s="171"/>
      <c r="D100" s="172" t="s">
        <v>174</v>
      </c>
    </row>
    <row r="101" spans="1:4" ht="24.95" customHeight="1" x14ac:dyDescent="0.25">
      <c r="A101" s="173" t="s">
        <v>175</v>
      </c>
      <c r="B101" s="170">
        <f>B102+B103</f>
        <v>-2010.6</v>
      </c>
      <c r="C101" s="171"/>
      <c r="D101" s="174" t="s">
        <v>176</v>
      </c>
    </row>
    <row r="102" spans="1:4" ht="24.95" customHeight="1" x14ac:dyDescent="0.25">
      <c r="A102" s="175" t="s">
        <v>177</v>
      </c>
      <c r="B102" s="170">
        <v>-2033.1</v>
      </c>
      <c r="C102" s="171"/>
      <c r="D102" s="176" t="s">
        <v>178</v>
      </c>
    </row>
    <row r="103" spans="1:4" ht="24.95" customHeight="1" x14ac:dyDescent="0.25">
      <c r="A103" s="175" t="s">
        <v>179</v>
      </c>
      <c r="B103" s="170">
        <v>22.5</v>
      </c>
      <c r="C103" s="171"/>
      <c r="D103" s="172" t="s">
        <v>180</v>
      </c>
    </row>
    <row r="104" spans="1:4" ht="24.95" customHeight="1" x14ac:dyDescent="0.25">
      <c r="A104" s="173" t="s">
        <v>181</v>
      </c>
      <c r="B104" s="170">
        <f>B105+B106+B107</f>
        <v>4748.8999999999996</v>
      </c>
      <c r="C104" s="171"/>
      <c r="D104" s="174" t="s">
        <v>182</v>
      </c>
    </row>
    <row r="105" spans="1:4" ht="24.95" customHeight="1" x14ac:dyDescent="0.25">
      <c r="A105" s="177" t="s">
        <v>183</v>
      </c>
      <c r="B105" s="170">
        <v>0</v>
      </c>
      <c r="C105" s="171"/>
      <c r="D105" s="172" t="s">
        <v>184</v>
      </c>
    </row>
    <row r="106" spans="1:4" ht="24.95" customHeight="1" x14ac:dyDescent="0.25">
      <c r="A106" s="177" t="s">
        <v>185</v>
      </c>
      <c r="B106" s="170">
        <v>0</v>
      </c>
      <c r="C106" s="171"/>
      <c r="D106" s="172" t="s">
        <v>186</v>
      </c>
    </row>
    <row r="107" spans="1:4" ht="40.5" customHeight="1" x14ac:dyDescent="0.25">
      <c r="A107" s="178" t="s">
        <v>208</v>
      </c>
      <c r="B107" s="170">
        <v>4748.8999999999996</v>
      </c>
      <c r="C107" s="171"/>
      <c r="D107" s="179" t="s">
        <v>209</v>
      </c>
    </row>
    <row r="108" spans="1:4" ht="24.95" customHeight="1" x14ac:dyDescent="0.25">
      <c r="A108" s="173" t="s">
        <v>189</v>
      </c>
      <c r="B108" s="170">
        <v>0</v>
      </c>
      <c r="C108" s="171"/>
      <c r="D108" s="174" t="s">
        <v>190</v>
      </c>
    </row>
    <row r="109" spans="1:4" ht="41.25" customHeight="1" thickBot="1" x14ac:dyDescent="0.3">
      <c r="A109" s="55" t="s">
        <v>191</v>
      </c>
      <c r="B109" s="118">
        <f>(B58-(B5+B55))</f>
        <v>-2679.0870230600012</v>
      </c>
      <c r="C109" s="119"/>
      <c r="D109" s="56" t="s">
        <v>192</v>
      </c>
    </row>
    <row r="110" spans="1:4" ht="33.75" customHeight="1" x14ac:dyDescent="0.25">
      <c r="A110" s="195" t="s">
        <v>193</v>
      </c>
      <c r="B110" s="195"/>
      <c r="C110" s="196" t="s">
        <v>210</v>
      </c>
      <c r="D110" s="196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</sheetData>
  <mergeCells count="7">
    <mergeCell ref="A1:D1"/>
    <mergeCell ref="A2:D2"/>
    <mergeCell ref="B3:C3"/>
    <mergeCell ref="A51:D51"/>
    <mergeCell ref="A52:D52"/>
    <mergeCell ref="A110:B110"/>
    <mergeCell ref="C110:D1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108" workbookViewId="0">
      <selection activeCell="B107" sqref="B107"/>
    </sheetView>
  </sheetViews>
  <sheetFormatPr defaultRowHeight="15" x14ac:dyDescent="0.25"/>
  <cols>
    <col min="1" max="1" width="54.85546875" customWidth="1"/>
    <col min="2" max="2" width="14.5703125" customWidth="1"/>
    <col min="3" max="3" width="13" customWidth="1"/>
    <col min="4" max="4" width="55.140625" customWidth="1"/>
  </cols>
  <sheetData>
    <row r="1" spans="1:4" ht="18" x14ac:dyDescent="0.25">
      <c r="A1" s="203" t="s">
        <v>211</v>
      </c>
      <c r="B1" s="203"/>
      <c r="C1" s="203"/>
      <c r="D1" s="203"/>
    </row>
    <row r="2" spans="1:4" ht="18" x14ac:dyDescent="0.25">
      <c r="A2" s="204" t="s">
        <v>212</v>
      </c>
      <c r="B2" s="204"/>
      <c r="C2" s="204"/>
      <c r="D2" s="204"/>
    </row>
    <row r="3" spans="1:4" ht="19.5" thickBot="1" x14ac:dyDescent="0.35">
      <c r="A3" s="120" t="s">
        <v>2</v>
      </c>
      <c r="B3" s="201"/>
      <c r="C3" s="202"/>
      <c r="D3" s="121" t="s">
        <v>197</v>
      </c>
    </row>
    <row r="4" spans="1:4" ht="18.75" x14ac:dyDescent="0.3">
      <c r="A4" s="61" t="s">
        <v>3</v>
      </c>
      <c r="B4" s="122" t="s">
        <v>4</v>
      </c>
      <c r="C4" s="122" t="s">
        <v>5</v>
      </c>
      <c r="D4" s="123" t="s">
        <v>6</v>
      </c>
    </row>
    <row r="5" spans="1:4" ht="15.75" x14ac:dyDescent="0.25">
      <c r="A5" s="64" t="s">
        <v>7</v>
      </c>
      <c r="B5" s="65">
        <f>B6+B26+B29+B36</f>
        <v>8831.4</v>
      </c>
      <c r="C5" s="124"/>
      <c r="D5" s="125" t="s">
        <v>8</v>
      </c>
    </row>
    <row r="6" spans="1:4" ht="15.75" x14ac:dyDescent="0.25">
      <c r="A6" s="68" t="s">
        <v>9</v>
      </c>
      <c r="B6" s="126">
        <f>B7-B15</f>
        <v>12016.199999999997</v>
      </c>
      <c r="C6" s="127"/>
      <c r="D6" s="128" t="s">
        <v>10</v>
      </c>
    </row>
    <row r="7" spans="1:4" ht="15.75" x14ac:dyDescent="0.25">
      <c r="A7" s="71" t="s">
        <v>11</v>
      </c>
      <c r="B7" s="126">
        <f>B8+B11+B14</f>
        <v>22581.399999999998</v>
      </c>
      <c r="C7" s="129"/>
      <c r="D7" s="130" t="s">
        <v>12</v>
      </c>
    </row>
    <row r="8" spans="1:4" ht="15.75" x14ac:dyDescent="0.25">
      <c r="A8" s="74" t="s">
        <v>13</v>
      </c>
      <c r="B8" s="126">
        <f>B9+B10</f>
        <v>22416.799999999999</v>
      </c>
      <c r="C8" s="129"/>
      <c r="D8" s="131" t="s">
        <v>14</v>
      </c>
    </row>
    <row r="9" spans="1:4" ht="15.75" x14ac:dyDescent="0.25">
      <c r="A9" s="74" t="s">
        <v>15</v>
      </c>
      <c r="B9" s="126">
        <v>22416.799999999999</v>
      </c>
      <c r="C9" s="129"/>
      <c r="D9" s="131" t="s">
        <v>16</v>
      </c>
    </row>
    <row r="10" spans="1:4" ht="15.75" x14ac:dyDescent="0.25">
      <c r="A10" s="74" t="s">
        <v>17</v>
      </c>
      <c r="B10" s="126">
        <v>0</v>
      </c>
      <c r="C10" s="129"/>
      <c r="D10" s="131" t="s">
        <v>18</v>
      </c>
    </row>
    <row r="11" spans="1:4" ht="15.75" x14ac:dyDescent="0.25">
      <c r="A11" s="74" t="s">
        <v>19</v>
      </c>
      <c r="B11" s="126">
        <f>B12+B13</f>
        <v>125.80000000000001</v>
      </c>
      <c r="C11" s="129"/>
      <c r="D11" s="131" t="s">
        <v>20</v>
      </c>
    </row>
    <row r="12" spans="1:4" ht="15.75" x14ac:dyDescent="0.25">
      <c r="A12" s="74" t="s">
        <v>21</v>
      </c>
      <c r="B12" s="126">
        <v>96.2</v>
      </c>
      <c r="C12" s="129"/>
      <c r="D12" s="131" t="s">
        <v>22</v>
      </c>
    </row>
    <row r="13" spans="1:4" ht="15.75" x14ac:dyDescent="0.25">
      <c r="A13" s="74" t="s">
        <v>17</v>
      </c>
      <c r="B13" s="126">
        <v>29.6</v>
      </c>
      <c r="C13" s="129"/>
      <c r="D13" s="131" t="s">
        <v>18</v>
      </c>
    </row>
    <row r="14" spans="1:4" ht="63" x14ac:dyDescent="0.25">
      <c r="A14" s="76" t="s">
        <v>23</v>
      </c>
      <c r="B14" s="65">
        <v>38.799999999999997</v>
      </c>
      <c r="C14" s="129"/>
      <c r="D14" s="131" t="s">
        <v>24</v>
      </c>
    </row>
    <row r="15" spans="1:4" ht="15.75" x14ac:dyDescent="0.25">
      <c r="A15" s="71" t="s">
        <v>25</v>
      </c>
      <c r="B15" s="65">
        <f>B16+B22</f>
        <v>10565.2</v>
      </c>
      <c r="C15" s="129">
        <f>C16+C22</f>
        <v>12429.6</v>
      </c>
      <c r="D15" s="130" t="s">
        <v>26</v>
      </c>
    </row>
    <row r="16" spans="1:4" ht="15.75" x14ac:dyDescent="0.25">
      <c r="A16" s="77" t="s">
        <v>27</v>
      </c>
      <c r="B16" s="129">
        <f>B17+B18+B19+B20+B21</f>
        <v>2257.3000000000002</v>
      </c>
      <c r="C16" s="129">
        <f>C17+C18+C19+C20+C21</f>
        <v>2655.6</v>
      </c>
      <c r="D16" s="128" t="s">
        <v>28</v>
      </c>
    </row>
    <row r="17" spans="1:4" ht="15.75" x14ac:dyDescent="0.25">
      <c r="A17" s="78" t="s">
        <v>29</v>
      </c>
      <c r="B17" s="132">
        <v>705.6</v>
      </c>
      <c r="C17" s="129">
        <v>830.1</v>
      </c>
      <c r="D17" s="130" t="s">
        <v>30</v>
      </c>
    </row>
    <row r="18" spans="1:4" ht="15.75" x14ac:dyDescent="0.25">
      <c r="A18" s="78" t="s">
        <v>31</v>
      </c>
      <c r="B18" s="126">
        <v>638.70000000000005</v>
      </c>
      <c r="C18" s="129">
        <v>751.4</v>
      </c>
      <c r="D18" s="130" t="s">
        <v>32</v>
      </c>
    </row>
    <row r="19" spans="1:4" ht="15.75" x14ac:dyDescent="0.25">
      <c r="A19" s="77" t="s">
        <v>33</v>
      </c>
      <c r="B19" s="126">
        <v>912.2</v>
      </c>
      <c r="C19" s="129">
        <f>823.2+250</f>
        <v>1073.2</v>
      </c>
      <c r="D19" s="130" t="s">
        <v>34</v>
      </c>
    </row>
    <row r="20" spans="1:4" ht="15.75" x14ac:dyDescent="0.25">
      <c r="A20" s="77" t="s">
        <v>35</v>
      </c>
      <c r="B20" s="126">
        <v>0.8</v>
      </c>
      <c r="C20" s="129">
        <v>0.9</v>
      </c>
      <c r="D20" s="130" t="s">
        <v>36</v>
      </c>
    </row>
    <row r="21" spans="1:4" ht="15.75" x14ac:dyDescent="0.25">
      <c r="A21" s="77" t="s">
        <v>37</v>
      </c>
      <c r="B21" s="126">
        <v>0</v>
      </c>
      <c r="C21" s="129">
        <v>0</v>
      </c>
      <c r="D21" s="130" t="s">
        <v>38</v>
      </c>
    </row>
    <row r="22" spans="1:4" ht="15.75" x14ac:dyDescent="0.25">
      <c r="A22" s="77" t="s">
        <v>39</v>
      </c>
      <c r="B22" s="126">
        <f>B23+B24+B25</f>
        <v>8307.9</v>
      </c>
      <c r="C22" s="126">
        <f>C23+C24+C25</f>
        <v>9774</v>
      </c>
      <c r="D22" s="128" t="s">
        <v>40</v>
      </c>
    </row>
    <row r="23" spans="1:4" ht="15.75" x14ac:dyDescent="0.25">
      <c r="A23" s="79" t="s">
        <v>41</v>
      </c>
      <c r="B23" s="129">
        <v>2077</v>
      </c>
      <c r="C23" s="129">
        <v>2443.5</v>
      </c>
      <c r="D23" s="130" t="s">
        <v>42</v>
      </c>
    </row>
    <row r="24" spans="1:4" ht="15.75" x14ac:dyDescent="0.25">
      <c r="A24" s="79" t="s">
        <v>43</v>
      </c>
      <c r="B24" s="129">
        <v>6230.9</v>
      </c>
      <c r="C24" s="129">
        <v>7330.5</v>
      </c>
      <c r="D24" s="130" t="s">
        <v>44</v>
      </c>
    </row>
    <row r="25" spans="1:4" ht="15.75" x14ac:dyDescent="0.25">
      <c r="A25" s="79" t="s">
        <v>45</v>
      </c>
      <c r="B25" s="129">
        <v>0</v>
      </c>
      <c r="C25" s="129">
        <v>0</v>
      </c>
      <c r="D25" s="130" t="s">
        <v>46</v>
      </c>
    </row>
    <row r="26" spans="1:4" ht="15.75" x14ac:dyDescent="0.25">
      <c r="A26" s="68" t="s">
        <v>47</v>
      </c>
      <c r="B26" s="65">
        <f>B27-B28</f>
        <v>-3288.6999999999994</v>
      </c>
      <c r="C26" s="65"/>
      <c r="D26" s="128" t="s">
        <v>48</v>
      </c>
    </row>
    <row r="27" spans="1:4" ht="15.75" x14ac:dyDescent="0.25">
      <c r="A27" s="71" t="s">
        <v>49</v>
      </c>
      <c r="B27" s="65">
        <v>1296.5999999999999</v>
      </c>
      <c r="C27" s="126"/>
      <c r="D27" s="130" t="s">
        <v>50</v>
      </c>
    </row>
    <row r="28" spans="1:4" ht="15.75" x14ac:dyDescent="0.25">
      <c r="A28" s="71" t="s">
        <v>51</v>
      </c>
      <c r="B28" s="65">
        <v>4585.2999999999993</v>
      </c>
      <c r="C28" s="126"/>
      <c r="D28" s="133" t="s">
        <v>52</v>
      </c>
    </row>
    <row r="29" spans="1:4" ht="15.75" x14ac:dyDescent="0.25">
      <c r="A29" s="68" t="s">
        <v>53</v>
      </c>
      <c r="B29" s="65">
        <f>B30+B31</f>
        <v>-133.80000000000001</v>
      </c>
      <c r="C29" s="65"/>
      <c r="D29" s="128" t="s">
        <v>54</v>
      </c>
    </row>
    <row r="30" spans="1:4" ht="15.75" x14ac:dyDescent="0.25">
      <c r="A30" s="81" t="s">
        <v>55</v>
      </c>
      <c r="B30" s="65">
        <v>6</v>
      </c>
      <c r="C30" s="126"/>
      <c r="D30" s="134" t="s">
        <v>56</v>
      </c>
    </row>
    <row r="31" spans="1:4" ht="15.75" x14ac:dyDescent="0.25">
      <c r="A31" s="81" t="s">
        <v>57</v>
      </c>
      <c r="B31" s="126">
        <f>B32-B33</f>
        <v>-139.80000000000001</v>
      </c>
      <c r="C31" s="126"/>
      <c r="D31" s="134" t="s">
        <v>58</v>
      </c>
    </row>
    <row r="32" spans="1:4" ht="15.75" x14ac:dyDescent="0.25">
      <c r="A32" s="83" t="s">
        <v>59</v>
      </c>
      <c r="B32" s="126">
        <v>307.8</v>
      </c>
      <c r="C32" s="126"/>
      <c r="D32" s="134" t="s">
        <v>60</v>
      </c>
    </row>
    <row r="33" spans="1:4" ht="15.75" x14ac:dyDescent="0.25">
      <c r="A33" s="83" t="s">
        <v>61</v>
      </c>
      <c r="B33" s="126">
        <f>B34+B35</f>
        <v>447.6</v>
      </c>
      <c r="C33" s="126"/>
      <c r="D33" s="134" t="s">
        <v>62</v>
      </c>
    </row>
    <row r="34" spans="1:4" ht="90.75" x14ac:dyDescent="0.25">
      <c r="A34" s="84" t="s">
        <v>63</v>
      </c>
      <c r="B34" s="126">
        <v>0</v>
      </c>
      <c r="C34" s="126"/>
      <c r="D34" s="135" t="s">
        <v>213</v>
      </c>
    </row>
    <row r="35" spans="1:4" ht="45.75" x14ac:dyDescent="0.25">
      <c r="A35" s="84" t="s">
        <v>65</v>
      </c>
      <c r="B35" s="65">
        <v>447.6</v>
      </c>
      <c r="C35" s="126"/>
      <c r="D35" s="135" t="s">
        <v>214</v>
      </c>
    </row>
    <row r="36" spans="1:4" ht="15.75" x14ac:dyDescent="0.25">
      <c r="A36" s="68" t="s">
        <v>67</v>
      </c>
      <c r="B36" s="126">
        <f>B37+B38</f>
        <v>237.7</v>
      </c>
      <c r="C36" s="126"/>
      <c r="D36" s="128" t="s">
        <v>68</v>
      </c>
    </row>
    <row r="37" spans="1:4" ht="15.75" x14ac:dyDescent="0.25">
      <c r="A37" s="81" t="s">
        <v>69</v>
      </c>
      <c r="B37" s="126">
        <v>38.200000000000003</v>
      </c>
      <c r="C37" s="126"/>
      <c r="D37" s="130" t="s">
        <v>70</v>
      </c>
    </row>
    <row r="38" spans="1:4" ht="15.75" x14ac:dyDescent="0.25">
      <c r="A38" s="81" t="s">
        <v>71</v>
      </c>
      <c r="B38" s="126">
        <f>B39-B42</f>
        <v>199.5</v>
      </c>
      <c r="C38" s="126"/>
      <c r="D38" s="130" t="s">
        <v>72</v>
      </c>
    </row>
    <row r="39" spans="1:4" ht="15.75" x14ac:dyDescent="0.25">
      <c r="A39" s="83" t="s">
        <v>59</v>
      </c>
      <c r="B39" s="126">
        <f>B40+B41</f>
        <v>305</v>
      </c>
      <c r="C39" s="126"/>
      <c r="D39" s="130" t="s">
        <v>74</v>
      </c>
    </row>
    <row r="40" spans="1:4" ht="15.75" x14ac:dyDescent="0.25">
      <c r="A40" s="86" t="s">
        <v>200</v>
      </c>
      <c r="B40" s="126">
        <v>278.89999999999998</v>
      </c>
      <c r="C40" s="126"/>
      <c r="D40" s="134" t="s">
        <v>76</v>
      </c>
    </row>
    <row r="41" spans="1:4" ht="60.75" x14ac:dyDescent="0.25">
      <c r="A41" s="86" t="s">
        <v>201</v>
      </c>
      <c r="B41" s="65">
        <v>26.1</v>
      </c>
      <c r="C41" s="126"/>
      <c r="D41" s="136" t="s">
        <v>78</v>
      </c>
    </row>
    <row r="42" spans="1:4" ht="15.75" x14ac:dyDescent="0.25">
      <c r="A42" s="83" t="s">
        <v>61</v>
      </c>
      <c r="B42" s="126">
        <f>B43+B44</f>
        <v>105.5</v>
      </c>
      <c r="C42" s="126"/>
      <c r="D42" s="130" t="s">
        <v>80</v>
      </c>
    </row>
    <row r="43" spans="1:4" ht="15.75" x14ac:dyDescent="0.25">
      <c r="A43" s="86" t="s">
        <v>200</v>
      </c>
      <c r="B43" s="126">
        <v>0</v>
      </c>
      <c r="C43" s="126"/>
      <c r="D43" s="134" t="s">
        <v>82</v>
      </c>
    </row>
    <row r="44" spans="1:4" ht="60.75" x14ac:dyDescent="0.25">
      <c r="A44" s="86" t="s">
        <v>201</v>
      </c>
      <c r="B44" s="126">
        <v>105.5</v>
      </c>
      <c r="C44" s="126"/>
      <c r="D44" s="136" t="s">
        <v>84</v>
      </c>
    </row>
    <row r="45" spans="1:4" ht="15.75" x14ac:dyDescent="0.25">
      <c r="A45" s="79" t="s">
        <v>85</v>
      </c>
      <c r="B45" s="126">
        <v>93.9</v>
      </c>
      <c r="C45" s="126"/>
      <c r="D45" s="130" t="s">
        <v>86</v>
      </c>
    </row>
    <row r="46" spans="1:4" ht="16.5" thickBot="1" x14ac:dyDescent="0.3">
      <c r="A46" s="88" t="s">
        <v>87</v>
      </c>
      <c r="B46" s="137">
        <v>11.6</v>
      </c>
      <c r="C46" s="137"/>
      <c r="D46" s="138" t="s">
        <v>88</v>
      </c>
    </row>
    <row r="47" spans="1:4" ht="64.5" x14ac:dyDescent="0.25">
      <c r="A47" s="139" t="s">
        <v>89</v>
      </c>
      <c r="B47" s="180"/>
      <c r="C47" s="180"/>
      <c r="D47" s="181" t="s">
        <v>90</v>
      </c>
    </row>
    <row r="48" spans="1:4" x14ac:dyDescent="0.25">
      <c r="A48" s="205" t="s">
        <v>233</v>
      </c>
      <c r="B48" s="205"/>
      <c r="C48" s="206" t="s">
        <v>234</v>
      </c>
      <c r="D48" s="206"/>
    </row>
    <row r="49" spans="1:4" x14ac:dyDescent="0.25">
      <c r="A49" s="140" t="s">
        <v>235</v>
      </c>
      <c r="B49" s="182"/>
      <c r="C49" s="182"/>
      <c r="D49" s="180" t="s">
        <v>236</v>
      </c>
    </row>
    <row r="50" spans="1:4" ht="18.75" x14ac:dyDescent="0.3">
      <c r="A50" s="141"/>
      <c r="B50" s="141"/>
      <c r="C50" s="141"/>
      <c r="D50" s="141"/>
    </row>
    <row r="51" spans="1:4" ht="18" x14ac:dyDescent="0.25">
      <c r="A51" s="203" t="s">
        <v>211</v>
      </c>
      <c r="B51" s="203"/>
      <c r="C51" s="203"/>
      <c r="D51" s="203"/>
    </row>
    <row r="52" spans="1:4" ht="18" x14ac:dyDescent="0.25">
      <c r="A52" s="204" t="s">
        <v>212</v>
      </c>
      <c r="B52" s="204"/>
      <c r="C52" s="204"/>
      <c r="D52" s="204"/>
    </row>
    <row r="53" spans="1:4" ht="19.5" thickBot="1" x14ac:dyDescent="0.35">
      <c r="A53" s="120" t="s">
        <v>91</v>
      </c>
      <c r="B53" s="193"/>
      <c r="C53" s="141"/>
      <c r="D53" s="121" t="s">
        <v>197</v>
      </c>
    </row>
    <row r="54" spans="1:4" ht="24.95" customHeight="1" x14ac:dyDescent="0.3">
      <c r="A54" s="61" t="s">
        <v>3</v>
      </c>
      <c r="B54" s="122" t="s">
        <v>4</v>
      </c>
      <c r="C54" s="122" t="s">
        <v>5</v>
      </c>
      <c r="D54" s="142" t="s">
        <v>92</v>
      </c>
    </row>
    <row r="55" spans="1:4" ht="24.95" customHeight="1" x14ac:dyDescent="0.25">
      <c r="A55" s="64" t="s">
        <v>93</v>
      </c>
      <c r="B55" s="65">
        <f>B56-B57</f>
        <v>-0.5</v>
      </c>
      <c r="C55" s="98"/>
      <c r="D55" s="125" t="s">
        <v>94</v>
      </c>
    </row>
    <row r="56" spans="1:4" ht="24.95" customHeight="1" x14ac:dyDescent="0.25">
      <c r="A56" s="99" t="s">
        <v>95</v>
      </c>
      <c r="B56" s="65">
        <v>0.1</v>
      </c>
      <c r="C56" s="98"/>
      <c r="D56" s="130" t="s">
        <v>96</v>
      </c>
    </row>
    <row r="57" spans="1:4" ht="24.95" customHeight="1" x14ac:dyDescent="0.25">
      <c r="A57" s="99" t="s">
        <v>97</v>
      </c>
      <c r="B57" s="65">
        <v>0.6</v>
      </c>
      <c r="C57" s="98"/>
      <c r="D57" s="133" t="s">
        <v>98</v>
      </c>
    </row>
    <row r="58" spans="1:4" ht="24.95" customHeight="1" x14ac:dyDescent="0.25">
      <c r="A58" s="100" t="s">
        <v>99</v>
      </c>
      <c r="B58" s="65">
        <f>B59+B62+B77+B93</f>
        <v>9209.4</v>
      </c>
      <c r="C58" s="98"/>
      <c r="D58" s="125" t="s">
        <v>100</v>
      </c>
    </row>
    <row r="59" spans="1:4" ht="24.95" customHeight="1" x14ac:dyDescent="0.25">
      <c r="A59" s="101" t="s">
        <v>101</v>
      </c>
      <c r="B59" s="65">
        <f>B60-B61</f>
        <v>1459.8000000000002</v>
      </c>
      <c r="C59" s="98"/>
      <c r="D59" s="128" t="s">
        <v>102</v>
      </c>
    </row>
    <row r="60" spans="1:4" ht="24.95" customHeight="1" x14ac:dyDescent="0.25">
      <c r="A60" s="99" t="s">
        <v>103</v>
      </c>
      <c r="B60" s="65">
        <v>24.9</v>
      </c>
      <c r="C60" s="98"/>
      <c r="D60" s="128" t="s">
        <v>104</v>
      </c>
    </row>
    <row r="61" spans="1:4" ht="24.95" customHeight="1" x14ac:dyDescent="0.25">
      <c r="A61" s="99" t="s">
        <v>105</v>
      </c>
      <c r="B61" s="65">
        <v>-1434.9</v>
      </c>
      <c r="C61" s="98"/>
      <c r="D61" s="128" t="s">
        <v>106</v>
      </c>
    </row>
    <row r="62" spans="1:4" ht="24.95" customHeight="1" x14ac:dyDescent="0.25">
      <c r="A62" s="101" t="s">
        <v>107</v>
      </c>
      <c r="B62" s="102">
        <f>B63-B70</f>
        <v>-3.3</v>
      </c>
      <c r="C62" s="103"/>
      <c r="D62" s="128" t="s">
        <v>108</v>
      </c>
    </row>
    <row r="63" spans="1:4" ht="24.95" customHeight="1" x14ac:dyDescent="0.25">
      <c r="A63" s="143" t="s">
        <v>109</v>
      </c>
      <c r="B63" s="102">
        <f>B64+B67</f>
        <v>-3</v>
      </c>
      <c r="C63" s="103"/>
      <c r="D63" s="128" t="s">
        <v>110</v>
      </c>
    </row>
    <row r="64" spans="1:4" ht="24.95" customHeight="1" x14ac:dyDescent="0.25">
      <c r="A64" s="101" t="s">
        <v>111</v>
      </c>
      <c r="B64" s="102">
        <f>B65-B66</f>
        <v>-3</v>
      </c>
      <c r="C64" s="98"/>
      <c r="D64" s="128" t="s">
        <v>112</v>
      </c>
    </row>
    <row r="65" spans="1:4" ht="24.95" customHeight="1" x14ac:dyDescent="0.25">
      <c r="A65" s="101" t="s">
        <v>113</v>
      </c>
      <c r="B65" s="102">
        <v>1285.5999999999999</v>
      </c>
      <c r="C65" s="98"/>
      <c r="D65" s="128" t="s">
        <v>114</v>
      </c>
    </row>
    <row r="66" spans="1:4" ht="24.95" customHeight="1" x14ac:dyDescent="0.25">
      <c r="A66" s="101" t="s">
        <v>115</v>
      </c>
      <c r="B66" s="102">
        <v>1288.5999999999999</v>
      </c>
      <c r="C66" s="103"/>
      <c r="D66" s="128" t="s">
        <v>116</v>
      </c>
    </row>
    <row r="67" spans="1:4" ht="24.95" customHeight="1" x14ac:dyDescent="0.25">
      <c r="A67" s="101" t="s">
        <v>117</v>
      </c>
      <c r="B67" s="102">
        <f>B68-B69</f>
        <v>0</v>
      </c>
      <c r="C67" s="98"/>
      <c r="D67" s="128" t="s">
        <v>118</v>
      </c>
    </row>
    <row r="68" spans="1:4" ht="24.95" customHeight="1" x14ac:dyDescent="0.25">
      <c r="A68" s="101" t="s">
        <v>119</v>
      </c>
      <c r="B68" s="102">
        <v>0</v>
      </c>
      <c r="C68" s="98"/>
      <c r="D68" s="128" t="s">
        <v>114</v>
      </c>
    </row>
    <row r="69" spans="1:4" ht="24.95" customHeight="1" x14ac:dyDescent="0.25">
      <c r="A69" s="101" t="s">
        <v>120</v>
      </c>
      <c r="B69" s="102">
        <v>0</v>
      </c>
      <c r="C69" s="103"/>
      <c r="D69" s="128" t="s">
        <v>116</v>
      </c>
    </row>
    <row r="70" spans="1:4" ht="24.95" customHeight="1" x14ac:dyDescent="0.25">
      <c r="A70" s="143" t="s">
        <v>121</v>
      </c>
      <c r="B70" s="102">
        <f>B71+B74</f>
        <v>0.30000000000000004</v>
      </c>
      <c r="C70" s="103"/>
      <c r="D70" s="133" t="s">
        <v>122</v>
      </c>
    </row>
    <row r="71" spans="1:4" ht="24.95" customHeight="1" x14ac:dyDescent="0.25">
      <c r="A71" s="144" t="s">
        <v>123</v>
      </c>
      <c r="B71" s="102">
        <f>B72-B73</f>
        <v>0</v>
      </c>
      <c r="C71" s="103"/>
      <c r="D71" s="128" t="s">
        <v>112</v>
      </c>
    </row>
    <row r="72" spans="1:4" ht="24.95" customHeight="1" x14ac:dyDescent="0.25">
      <c r="A72" s="101" t="s">
        <v>124</v>
      </c>
      <c r="B72" s="102">
        <v>0</v>
      </c>
      <c r="C72" s="103"/>
      <c r="D72" s="128" t="s">
        <v>114</v>
      </c>
    </row>
    <row r="73" spans="1:4" ht="24.95" customHeight="1" x14ac:dyDescent="0.25">
      <c r="A73" s="101" t="s">
        <v>120</v>
      </c>
      <c r="B73" s="102">
        <v>0</v>
      </c>
      <c r="C73" s="103"/>
      <c r="D73" s="128" t="s">
        <v>116</v>
      </c>
    </row>
    <row r="74" spans="1:4" ht="24.95" customHeight="1" x14ac:dyDescent="0.25">
      <c r="A74" s="105" t="s">
        <v>125</v>
      </c>
      <c r="B74" s="102">
        <f>B75-B76</f>
        <v>0.30000000000000004</v>
      </c>
      <c r="C74" s="103"/>
      <c r="D74" s="128" t="s">
        <v>118</v>
      </c>
    </row>
    <row r="75" spans="1:4" ht="24.95" customHeight="1" x14ac:dyDescent="0.25">
      <c r="A75" s="101" t="s">
        <v>124</v>
      </c>
      <c r="B75" s="102">
        <v>1.1000000000000001</v>
      </c>
      <c r="C75" s="103"/>
      <c r="D75" s="128" t="s">
        <v>126</v>
      </c>
    </row>
    <row r="76" spans="1:4" ht="24.95" customHeight="1" x14ac:dyDescent="0.25">
      <c r="A76" s="101" t="s">
        <v>127</v>
      </c>
      <c r="B76" s="102">
        <v>0.8</v>
      </c>
      <c r="C76" s="103"/>
      <c r="D76" s="128" t="s">
        <v>128</v>
      </c>
    </row>
    <row r="77" spans="1:4" ht="24.95" customHeight="1" x14ac:dyDescent="0.25">
      <c r="A77" s="101" t="s">
        <v>129</v>
      </c>
      <c r="B77" s="65">
        <f>B78+B89+B92</f>
        <v>5346.9</v>
      </c>
      <c r="C77" s="98"/>
      <c r="D77" s="128" t="s">
        <v>130</v>
      </c>
    </row>
    <row r="78" spans="1:4" ht="24.95" customHeight="1" x14ac:dyDescent="0.25">
      <c r="A78" s="106" t="s">
        <v>131</v>
      </c>
      <c r="B78" s="7">
        <f>B79-B84</f>
        <v>3082.9</v>
      </c>
      <c r="C78" s="98"/>
      <c r="D78" s="130" t="s">
        <v>132</v>
      </c>
    </row>
    <row r="79" spans="1:4" ht="24.95" customHeight="1" x14ac:dyDescent="0.25">
      <c r="A79" s="143" t="s">
        <v>133</v>
      </c>
      <c r="B79" s="65">
        <f>B80+B81+B82+B83</f>
        <v>2706.3</v>
      </c>
      <c r="C79" s="98"/>
      <c r="D79" s="128" t="s">
        <v>134</v>
      </c>
    </row>
    <row r="80" spans="1:4" ht="24.95" customHeight="1" x14ac:dyDescent="0.25">
      <c r="A80" s="145" t="s">
        <v>135</v>
      </c>
      <c r="B80" s="65">
        <v>0</v>
      </c>
      <c r="C80" s="98"/>
      <c r="D80" s="128" t="s">
        <v>136</v>
      </c>
    </row>
    <row r="81" spans="1:4" ht="24.95" customHeight="1" x14ac:dyDescent="0.25">
      <c r="A81" s="108" t="s">
        <v>137</v>
      </c>
      <c r="B81" s="146">
        <v>1323</v>
      </c>
      <c r="C81" s="98"/>
      <c r="D81" s="128" t="s">
        <v>138</v>
      </c>
    </row>
    <row r="82" spans="1:4" ht="24.95" customHeight="1" x14ac:dyDescent="0.25">
      <c r="A82" s="145" t="s">
        <v>139</v>
      </c>
      <c r="B82" s="65">
        <v>1362.9</v>
      </c>
      <c r="C82" s="98"/>
      <c r="D82" s="128" t="s">
        <v>140</v>
      </c>
    </row>
    <row r="83" spans="1:4" ht="24.95" customHeight="1" x14ac:dyDescent="0.25">
      <c r="A83" s="145" t="s">
        <v>141</v>
      </c>
      <c r="B83" s="65">
        <v>20.399999999999999</v>
      </c>
      <c r="C83" s="98"/>
      <c r="D83" s="128" t="s">
        <v>142</v>
      </c>
    </row>
    <row r="84" spans="1:4" ht="24.95" customHeight="1" x14ac:dyDescent="0.25">
      <c r="A84" s="143" t="s">
        <v>121</v>
      </c>
      <c r="B84" s="110">
        <f>B85+B86+B87+B88</f>
        <v>-376.6</v>
      </c>
      <c r="C84" s="98"/>
      <c r="D84" s="133" t="s">
        <v>143</v>
      </c>
    </row>
    <row r="85" spans="1:4" ht="24.95" customHeight="1" x14ac:dyDescent="0.25">
      <c r="A85" s="147" t="s">
        <v>144</v>
      </c>
      <c r="B85" s="110">
        <v>-376.6</v>
      </c>
      <c r="C85" s="98"/>
      <c r="D85" s="128" t="s">
        <v>145</v>
      </c>
    </row>
    <row r="86" spans="1:4" ht="24.95" customHeight="1" x14ac:dyDescent="0.25">
      <c r="A86" s="145" t="s">
        <v>146</v>
      </c>
      <c r="B86" s="110">
        <v>0</v>
      </c>
      <c r="C86" s="98"/>
      <c r="D86" s="135" t="s">
        <v>147</v>
      </c>
    </row>
    <row r="87" spans="1:4" ht="24.95" customHeight="1" x14ac:dyDescent="0.25">
      <c r="A87" s="145" t="s">
        <v>148</v>
      </c>
      <c r="B87" s="110">
        <v>0</v>
      </c>
      <c r="C87" s="98"/>
      <c r="D87" s="135" t="s">
        <v>149</v>
      </c>
    </row>
    <row r="88" spans="1:4" ht="24.95" customHeight="1" x14ac:dyDescent="0.25">
      <c r="A88" s="145" t="s">
        <v>139</v>
      </c>
      <c r="B88" s="65">
        <v>0</v>
      </c>
      <c r="C88" s="98"/>
      <c r="D88" s="128" t="s">
        <v>140</v>
      </c>
    </row>
    <row r="89" spans="1:4" ht="24.95" customHeight="1" x14ac:dyDescent="0.25">
      <c r="A89" s="112" t="s">
        <v>150</v>
      </c>
      <c r="B89" s="7">
        <f>B90-B91</f>
        <v>2080</v>
      </c>
      <c r="C89" s="98"/>
      <c r="D89" s="148" t="s">
        <v>215</v>
      </c>
    </row>
    <row r="90" spans="1:4" ht="24.95" customHeight="1" x14ac:dyDescent="0.25">
      <c r="A90" s="143" t="s">
        <v>152</v>
      </c>
      <c r="B90" s="65">
        <v>1868.5</v>
      </c>
      <c r="C90" s="98"/>
      <c r="D90" s="130" t="s">
        <v>153</v>
      </c>
    </row>
    <row r="91" spans="1:4" ht="24.95" customHeight="1" x14ac:dyDescent="0.25">
      <c r="A91" s="143" t="s">
        <v>154</v>
      </c>
      <c r="B91" s="65">
        <v>-211.5</v>
      </c>
      <c r="C91" s="98"/>
      <c r="D91" s="130" t="s">
        <v>155</v>
      </c>
    </row>
    <row r="92" spans="1:4" ht="24.95" customHeight="1" x14ac:dyDescent="0.25">
      <c r="A92" s="114" t="s">
        <v>156</v>
      </c>
      <c r="B92" s="110">
        <v>184</v>
      </c>
      <c r="C92" s="98"/>
      <c r="D92" s="130" t="s">
        <v>158</v>
      </c>
    </row>
    <row r="93" spans="1:4" ht="24.95" customHeight="1" x14ac:dyDescent="0.25">
      <c r="A93" s="115" t="s">
        <v>159</v>
      </c>
      <c r="B93" s="65">
        <f>B96</f>
        <v>2406</v>
      </c>
      <c r="C93" s="98"/>
      <c r="D93" s="128" t="s">
        <v>160</v>
      </c>
    </row>
    <row r="94" spans="1:4" ht="24.95" customHeight="1" x14ac:dyDescent="0.25">
      <c r="A94" s="149" t="s">
        <v>161</v>
      </c>
      <c r="B94" s="65">
        <f>B95</f>
        <v>2406</v>
      </c>
      <c r="C94" s="98"/>
      <c r="D94" s="128" t="s">
        <v>162</v>
      </c>
    </row>
    <row r="95" spans="1:4" ht="24.95" customHeight="1" x14ac:dyDescent="0.25">
      <c r="A95" s="150" t="s">
        <v>163</v>
      </c>
      <c r="B95" s="65">
        <f>B96</f>
        <v>2406</v>
      </c>
      <c r="C95" s="98"/>
      <c r="D95" s="128" t="s">
        <v>164</v>
      </c>
    </row>
    <row r="96" spans="1:4" ht="24.95" customHeight="1" x14ac:dyDescent="0.25">
      <c r="A96" s="150" t="s">
        <v>165</v>
      </c>
      <c r="B96" s="65">
        <v>2406</v>
      </c>
      <c r="C96" s="98"/>
      <c r="D96" s="128" t="s">
        <v>166</v>
      </c>
    </row>
    <row r="97" spans="1:4" ht="24.95" customHeight="1" x14ac:dyDescent="0.25">
      <c r="A97" s="184" t="s">
        <v>167</v>
      </c>
      <c r="B97" s="170">
        <v>246.3</v>
      </c>
      <c r="C97" s="171"/>
      <c r="D97" s="185" t="s">
        <v>168</v>
      </c>
    </row>
    <row r="98" spans="1:4" ht="24.95" customHeight="1" x14ac:dyDescent="0.25">
      <c r="A98" s="184" t="s">
        <v>169</v>
      </c>
      <c r="B98" s="170">
        <v>-4.8</v>
      </c>
      <c r="C98" s="171"/>
      <c r="D98" s="185" t="s">
        <v>170</v>
      </c>
    </row>
    <row r="99" spans="1:4" ht="24.95" customHeight="1" x14ac:dyDescent="0.25">
      <c r="A99" s="184" t="s">
        <v>171</v>
      </c>
      <c r="B99" s="170">
        <v>0</v>
      </c>
      <c r="C99" s="171"/>
      <c r="D99" s="185" t="s">
        <v>172</v>
      </c>
    </row>
    <row r="100" spans="1:4" ht="24.95" customHeight="1" x14ac:dyDescent="0.25">
      <c r="A100" s="184" t="s">
        <v>173</v>
      </c>
      <c r="B100" s="170">
        <f>B101+B104+B108</f>
        <v>2164.5</v>
      </c>
      <c r="C100" s="171"/>
      <c r="D100" s="185" t="s">
        <v>174</v>
      </c>
    </row>
    <row r="101" spans="1:4" ht="24.95" customHeight="1" x14ac:dyDescent="0.25">
      <c r="A101" s="186" t="s">
        <v>175</v>
      </c>
      <c r="B101" s="170">
        <f>B102+B103</f>
        <v>-180.20000000000005</v>
      </c>
      <c r="C101" s="171"/>
      <c r="D101" s="187" t="s">
        <v>176</v>
      </c>
    </row>
    <row r="102" spans="1:4" ht="24.95" customHeight="1" x14ac:dyDescent="0.25">
      <c r="A102" s="188" t="s">
        <v>177</v>
      </c>
      <c r="B102" s="170">
        <v>-985.1</v>
      </c>
      <c r="C102" s="171"/>
      <c r="D102" s="189" t="s">
        <v>178</v>
      </c>
    </row>
    <row r="103" spans="1:4" ht="24.95" customHeight="1" x14ac:dyDescent="0.25">
      <c r="A103" s="188" t="s">
        <v>179</v>
      </c>
      <c r="B103" s="170">
        <v>804.9</v>
      </c>
      <c r="C103" s="171"/>
      <c r="D103" s="185" t="s">
        <v>180</v>
      </c>
    </row>
    <row r="104" spans="1:4" ht="24.95" customHeight="1" x14ac:dyDescent="0.25">
      <c r="A104" s="186" t="s">
        <v>181</v>
      </c>
      <c r="B104" s="170">
        <f>B105+B106+B107</f>
        <v>2344.6999999999998</v>
      </c>
      <c r="C104" s="171"/>
      <c r="D104" s="187" t="s">
        <v>182</v>
      </c>
    </row>
    <row r="105" spans="1:4" ht="24.95" customHeight="1" x14ac:dyDescent="0.25">
      <c r="A105" s="190" t="s">
        <v>183</v>
      </c>
      <c r="B105" s="170">
        <v>0</v>
      </c>
      <c r="C105" s="171"/>
      <c r="D105" s="185" t="s">
        <v>184</v>
      </c>
    </row>
    <row r="106" spans="1:4" ht="24.95" customHeight="1" x14ac:dyDescent="0.25">
      <c r="A106" s="190" t="s">
        <v>185</v>
      </c>
      <c r="B106" s="170">
        <v>0</v>
      </c>
      <c r="C106" s="171"/>
      <c r="D106" s="185" t="s">
        <v>186</v>
      </c>
    </row>
    <row r="107" spans="1:4" ht="43.5" customHeight="1" x14ac:dyDescent="0.25">
      <c r="A107" s="178" t="s">
        <v>239</v>
      </c>
      <c r="B107" s="213">
        <v>2344.6999999999998</v>
      </c>
      <c r="C107" s="171"/>
      <c r="D107" s="212" t="s">
        <v>240</v>
      </c>
    </row>
    <row r="108" spans="1:4" ht="24.95" customHeight="1" x14ac:dyDescent="0.25">
      <c r="A108" s="186" t="s">
        <v>189</v>
      </c>
      <c r="B108" s="170">
        <v>0</v>
      </c>
      <c r="C108" s="171"/>
      <c r="D108" s="187" t="s">
        <v>190</v>
      </c>
    </row>
    <row r="109" spans="1:4" ht="46.5" customHeight="1" thickBot="1" x14ac:dyDescent="0.3">
      <c r="A109" s="55" t="s">
        <v>191</v>
      </c>
      <c r="B109" s="118">
        <f>(B58-(B5+B55))</f>
        <v>378.5</v>
      </c>
      <c r="C109" s="119"/>
      <c r="D109" s="56" t="s">
        <v>192</v>
      </c>
    </row>
    <row r="110" spans="1:4" ht="34.5" customHeight="1" x14ac:dyDescent="0.25">
      <c r="A110" s="207" t="s">
        <v>218</v>
      </c>
      <c r="B110" s="207"/>
      <c r="C110" s="208" t="s">
        <v>210</v>
      </c>
      <c r="D110" s="208"/>
    </row>
  </sheetData>
  <mergeCells count="9">
    <mergeCell ref="A52:D52"/>
    <mergeCell ref="A110:B110"/>
    <mergeCell ref="C110:D110"/>
    <mergeCell ref="A1:D1"/>
    <mergeCell ref="A2:D2"/>
    <mergeCell ref="B3:C3"/>
    <mergeCell ref="A48:B48"/>
    <mergeCell ref="C48:D48"/>
    <mergeCell ref="A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106" workbookViewId="0">
      <selection activeCell="A55" sqref="A55"/>
    </sheetView>
  </sheetViews>
  <sheetFormatPr defaultRowHeight="15" x14ac:dyDescent="0.25"/>
  <cols>
    <col min="1" max="1" width="54.7109375" customWidth="1"/>
    <col min="2" max="3" width="12.85546875" customWidth="1"/>
    <col min="4" max="4" width="51.42578125" customWidth="1"/>
  </cols>
  <sheetData>
    <row r="1" spans="1:4" ht="18" x14ac:dyDescent="0.25">
      <c r="A1" s="203" t="s">
        <v>219</v>
      </c>
      <c r="B1" s="203"/>
      <c r="C1" s="203"/>
      <c r="D1" s="203"/>
    </row>
    <row r="2" spans="1:4" ht="18" x14ac:dyDescent="0.25">
      <c r="A2" s="204" t="s">
        <v>220</v>
      </c>
      <c r="B2" s="204"/>
      <c r="C2" s="204"/>
      <c r="D2" s="204"/>
    </row>
    <row r="3" spans="1:4" ht="19.5" thickBot="1" x14ac:dyDescent="0.35">
      <c r="A3" s="120" t="s">
        <v>2</v>
      </c>
      <c r="B3" s="201"/>
      <c r="C3" s="202"/>
      <c r="D3" s="121" t="s">
        <v>197</v>
      </c>
    </row>
    <row r="4" spans="1:4" ht="24.95" customHeight="1" x14ac:dyDescent="0.3">
      <c r="A4" s="61" t="s">
        <v>3</v>
      </c>
      <c r="B4" s="122" t="s">
        <v>4</v>
      </c>
      <c r="C4" s="122" t="s">
        <v>5</v>
      </c>
      <c r="D4" s="123" t="s">
        <v>6</v>
      </c>
    </row>
    <row r="5" spans="1:4" ht="24.95" customHeight="1" x14ac:dyDescent="0.25">
      <c r="A5" s="64" t="s">
        <v>7</v>
      </c>
      <c r="B5" s="65">
        <f>B6+B26+B29+B36</f>
        <v>9130.5000000000018</v>
      </c>
      <c r="C5" s="124"/>
      <c r="D5" s="125" t="s">
        <v>8</v>
      </c>
    </row>
    <row r="6" spans="1:4" ht="24.95" customHeight="1" x14ac:dyDescent="0.25">
      <c r="A6" s="68" t="s">
        <v>221</v>
      </c>
      <c r="B6" s="126">
        <f>B7-B15</f>
        <v>13089.699999999999</v>
      </c>
      <c r="C6" s="127"/>
      <c r="D6" s="128" t="s">
        <v>10</v>
      </c>
    </row>
    <row r="7" spans="1:4" ht="24.95" customHeight="1" x14ac:dyDescent="0.25">
      <c r="A7" s="71" t="s">
        <v>11</v>
      </c>
      <c r="B7" s="126">
        <f>B8+B11+B14</f>
        <v>23530.1</v>
      </c>
      <c r="C7" s="129"/>
      <c r="D7" s="130" t="s">
        <v>12</v>
      </c>
    </row>
    <row r="8" spans="1:4" ht="24.95" customHeight="1" x14ac:dyDescent="0.25">
      <c r="A8" s="74" t="s">
        <v>13</v>
      </c>
      <c r="B8" s="126">
        <f>B9+B10</f>
        <v>23361.5</v>
      </c>
      <c r="C8" s="129"/>
      <c r="D8" s="131" t="s">
        <v>14</v>
      </c>
    </row>
    <row r="9" spans="1:4" ht="24.95" customHeight="1" x14ac:dyDescent="0.25">
      <c r="A9" s="74" t="s">
        <v>15</v>
      </c>
      <c r="B9" s="126">
        <v>23361.5</v>
      </c>
      <c r="C9" s="129"/>
      <c r="D9" s="131" t="s">
        <v>16</v>
      </c>
    </row>
    <row r="10" spans="1:4" ht="24.95" customHeight="1" x14ac:dyDescent="0.25">
      <c r="A10" s="74" t="s">
        <v>17</v>
      </c>
      <c r="B10" s="126">
        <v>0</v>
      </c>
      <c r="C10" s="129"/>
      <c r="D10" s="131" t="s">
        <v>18</v>
      </c>
    </row>
    <row r="11" spans="1:4" ht="24.95" customHeight="1" x14ac:dyDescent="0.25">
      <c r="A11" s="74" t="s">
        <v>19</v>
      </c>
      <c r="B11" s="126">
        <f>B12+B13</f>
        <v>109.5</v>
      </c>
      <c r="C11" s="129"/>
      <c r="D11" s="131" t="s">
        <v>20</v>
      </c>
    </row>
    <row r="12" spans="1:4" ht="24.95" customHeight="1" x14ac:dyDescent="0.25">
      <c r="A12" s="74" t="s">
        <v>21</v>
      </c>
      <c r="B12" s="126">
        <v>108.4</v>
      </c>
      <c r="C12" s="129"/>
      <c r="D12" s="131" t="s">
        <v>22</v>
      </c>
    </row>
    <row r="13" spans="1:4" ht="24.95" customHeight="1" x14ac:dyDescent="0.25">
      <c r="A13" s="74" t="s">
        <v>17</v>
      </c>
      <c r="B13" s="126">
        <v>1.1000000000000001</v>
      </c>
      <c r="C13" s="129"/>
      <c r="D13" s="131" t="s">
        <v>18</v>
      </c>
    </row>
    <row r="14" spans="1:4" ht="24.95" customHeight="1" x14ac:dyDescent="0.25">
      <c r="A14" s="76" t="s">
        <v>23</v>
      </c>
      <c r="B14" s="65">
        <v>59.1</v>
      </c>
      <c r="C14" s="129"/>
      <c r="D14" s="131" t="s">
        <v>24</v>
      </c>
    </row>
    <row r="15" spans="1:4" ht="24.95" customHeight="1" x14ac:dyDescent="0.25">
      <c r="A15" s="71" t="s">
        <v>25</v>
      </c>
      <c r="B15" s="65">
        <f t="shared" ref="B15:C15" si="0">B16+B22</f>
        <v>10440.4</v>
      </c>
      <c r="C15" s="129">
        <f t="shared" si="0"/>
        <v>12282.9</v>
      </c>
      <c r="D15" s="130" t="s">
        <v>26</v>
      </c>
    </row>
    <row r="16" spans="1:4" ht="24.95" customHeight="1" x14ac:dyDescent="0.25">
      <c r="A16" s="77" t="s">
        <v>27</v>
      </c>
      <c r="B16" s="129">
        <f t="shared" ref="B16:C16" si="1">B17+B18+B19+B20+B21</f>
        <v>1531.5</v>
      </c>
      <c r="C16" s="129">
        <f t="shared" si="1"/>
        <v>1801.8999999999996</v>
      </c>
      <c r="D16" s="128" t="s">
        <v>28</v>
      </c>
    </row>
    <row r="17" spans="1:4" ht="24.95" customHeight="1" x14ac:dyDescent="0.25">
      <c r="A17" s="78" t="s">
        <v>29</v>
      </c>
      <c r="B17" s="132">
        <v>424.1</v>
      </c>
      <c r="C17" s="129">
        <v>499</v>
      </c>
      <c r="D17" s="130" t="s">
        <v>30</v>
      </c>
    </row>
    <row r="18" spans="1:4" ht="24.95" customHeight="1" x14ac:dyDescent="0.25">
      <c r="A18" s="78" t="s">
        <v>31</v>
      </c>
      <c r="B18" s="126">
        <v>256.2</v>
      </c>
      <c r="C18" s="129">
        <v>301.39999999999998</v>
      </c>
      <c r="D18" s="130" t="s">
        <v>32</v>
      </c>
    </row>
    <row r="19" spans="1:4" ht="24.95" customHeight="1" x14ac:dyDescent="0.25">
      <c r="A19" s="77" t="s">
        <v>33</v>
      </c>
      <c r="B19" s="126">
        <v>814.1</v>
      </c>
      <c r="C19" s="129">
        <f>778+179.8</f>
        <v>957.8</v>
      </c>
      <c r="D19" s="130" t="s">
        <v>34</v>
      </c>
    </row>
    <row r="20" spans="1:4" ht="24.95" customHeight="1" x14ac:dyDescent="0.25">
      <c r="A20" s="77" t="s">
        <v>35</v>
      </c>
      <c r="B20" s="126">
        <v>35.299999999999997</v>
      </c>
      <c r="C20" s="129">
        <v>41.6</v>
      </c>
      <c r="D20" s="130" t="s">
        <v>36</v>
      </c>
    </row>
    <row r="21" spans="1:4" ht="24.95" customHeight="1" x14ac:dyDescent="0.25">
      <c r="A21" s="77" t="s">
        <v>37</v>
      </c>
      <c r="B21" s="126">
        <v>1.8</v>
      </c>
      <c r="C21" s="129">
        <v>2.1</v>
      </c>
      <c r="D21" s="130" t="s">
        <v>38</v>
      </c>
    </row>
    <row r="22" spans="1:4" ht="24.95" customHeight="1" x14ac:dyDescent="0.25">
      <c r="A22" s="77" t="s">
        <v>39</v>
      </c>
      <c r="B22" s="126">
        <f t="shared" ref="B22:C22" si="2">B23+B24+B25</f>
        <v>8908.9</v>
      </c>
      <c r="C22" s="126">
        <f t="shared" si="2"/>
        <v>10481</v>
      </c>
      <c r="D22" s="128" t="s">
        <v>40</v>
      </c>
    </row>
    <row r="23" spans="1:4" ht="24.95" customHeight="1" x14ac:dyDescent="0.25">
      <c r="A23" s="79" t="s">
        <v>41</v>
      </c>
      <c r="B23" s="129">
        <v>2227.1999999999998</v>
      </c>
      <c r="C23" s="129">
        <v>2620.1999999999998</v>
      </c>
      <c r="D23" s="130" t="s">
        <v>42</v>
      </c>
    </row>
    <row r="24" spans="1:4" ht="24.95" customHeight="1" x14ac:dyDescent="0.25">
      <c r="A24" s="79" t="s">
        <v>43</v>
      </c>
      <c r="B24" s="129">
        <v>6681.7</v>
      </c>
      <c r="C24" s="129">
        <v>7860.8</v>
      </c>
      <c r="D24" s="130" t="s">
        <v>44</v>
      </c>
    </row>
    <row r="25" spans="1:4" ht="24.95" customHeight="1" x14ac:dyDescent="0.25">
      <c r="A25" s="79" t="s">
        <v>45</v>
      </c>
      <c r="B25" s="129">
        <v>0</v>
      </c>
      <c r="C25" s="129">
        <v>0</v>
      </c>
      <c r="D25" s="130" t="s">
        <v>46</v>
      </c>
    </row>
    <row r="26" spans="1:4" ht="24.95" customHeight="1" x14ac:dyDescent="0.25">
      <c r="A26" s="151" t="s">
        <v>222</v>
      </c>
      <c r="B26" s="65">
        <f>B27-B28</f>
        <v>-3770.4999999999991</v>
      </c>
      <c r="C26" s="65"/>
      <c r="D26" s="125" t="s">
        <v>48</v>
      </c>
    </row>
    <row r="27" spans="1:4" ht="24.95" customHeight="1" x14ac:dyDescent="0.25">
      <c r="A27" s="71" t="s">
        <v>49</v>
      </c>
      <c r="B27" s="65">
        <v>1332</v>
      </c>
      <c r="C27" s="126"/>
      <c r="D27" s="130" t="s">
        <v>50</v>
      </c>
    </row>
    <row r="28" spans="1:4" ht="24.95" customHeight="1" x14ac:dyDescent="0.25">
      <c r="A28" s="71" t="s">
        <v>51</v>
      </c>
      <c r="B28" s="65">
        <v>5102.4999999999991</v>
      </c>
      <c r="C28" s="126"/>
      <c r="D28" s="133" t="s">
        <v>52</v>
      </c>
    </row>
    <row r="29" spans="1:4" ht="24.95" customHeight="1" x14ac:dyDescent="0.25">
      <c r="A29" s="68" t="s">
        <v>223</v>
      </c>
      <c r="B29" s="65">
        <f>B30+B31</f>
        <v>-485.79999999999995</v>
      </c>
      <c r="C29" s="65"/>
      <c r="D29" s="128" t="s">
        <v>54</v>
      </c>
    </row>
    <row r="30" spans="1:4" ht="24.95" customHeight="1" x14ac:dyDescent="0.25">
      <c r="A30" s="81" t="s">
        <v>55</v>
      </c>
      <c r="B30" s="65">
        <v>4</v>
      </c>
      <c r="C30" s="126"/>
      <c r="D30" s="134" t="s">
        <v>56</v>
      </c>
    </row>
    <row r="31" spans="1:4" ht="24.95" customHeight="1" x14ac:dyDescent="0.25">
      <c r="A31" s="81" t="s">
        <v>57</v>
      </c>
      <c r="B31" s="126">
        <f>B32-B33</f>
        <v>-489.79999999999995</v>
      </c>
      <c r="C31" s="126"/>
      <c r="D31" s="134" t="s">
        <v>58</v>
      </c>
    </row>
    <row r="32" spans="1:4" ht="24.95" customHeight="1" x14ac:dyDescent="0.25">
      <c r="A32" s="83" t="s">
        <v>59</v>
      </c>
      <c r="B32" s="126">
        <v>383.1</v>
      </c>
      <c r="C32" s="126"/>
      <c r="D32" s="134" t="s">
        <v>60</v>
      </c>
    </row>
    <row r="33" spans="1:4" ht="24.95" customHeight="1" x14ac:dyDescent="0.25">
      <c r="A33" s="83" t="s">
        <v>61</v>
      </c>
      <c r="B33" s="126">
        <f>B34+B35</f>
        <v>872.9</v>
      </c>
      <c r="C33" s="126"/>
      <c r="D33" s="134" t="s">
        <v>62</v>
      </c>
    </row>
    <row r="34" spans="1:4" ht="24.95" customHeight="1" x14ac:dyDescent="0.25">
      <c r="A34" s="84" t="s">
        <v>63</v>
      </c>
      <c r="B34" s="126">
        <v>326.60000000000002</v>
      </c>
      <c r="C34" s="126"/>
      <c r="D34" s="135" t="s">
        <v>213</v>
      </c>
    </row>
    <row r="35" spans="1:4" ht="24.95" customHeight="1" x14ac:dyDescent="0.25">
      <c r="A35" s="84" t="s">
        <v>65</v>
      </c>
      <c r="B35" s="65">
        <v>546.29999999999995</v>
      </c>
      <c r="C35" s="126"/>
      <c r="D35" s="135" t="s">
        <v>214</v>
      </c>
    </row>
    <row r="36" spans="1:4" ht="24.95" customHeight="1" x14ac:dyDescent="0.25">
      <c r="A36" s="151" t="s">
        <v>224</v>
      </c>
      <c r="B36" s="126">
        <f>B37+B38</f>
        <v>297.10000000000002</v>
      </c>
      <c r="C36" s="126"/>
      <c r="D36" s="125" t="s">
        <v>68</v>
      </c>
    </row>
    <row r="37" spans="1:4" ht="24.95" customHeight="1" x14ac:dyDescent="0.25">
      <c r="A37" s="81" t="s">
        <v>69</v>
      </c>
      <c r="B37" s="126">
        <v>-37.299999999999997</v>
      </c>
      <c r="C37" s="126"/>
      <c r="D37" s="130" t="s">
        <v>70</v>
      </c>
    </row>
    <row r="38" spans="1:4" ht="24.95" customHeight="1" x14ac:dyDescent="0.25">
      <c r="A38" s="81" t="s">
        <v>71</v>
      </c>
      <c r="B38" s="126">
        <f>B39-B42</f>
        <v>334.40000000000003</v>
      </c>
      <c r="C38" s="126"/>
      <c r="D38" s="130" t="s">
        <v>72</v>
      </c>
    </row>
    <row r="39" spans="1:4" ht="24.95" customHeight="1" x14ac:dyDescent="0.25">
      <c r="A39" s="83" t="s">
        <v>59</v>
      </c>
      <c r="B39" s="126">
        <f>B40+B41</f>
        <v>451.6</v>
      </c>
      <c r="C39" s="126"/>
      <c r="D39" s="130" t="s">
        <v>74</v>
      </c>
    </row>
    <row r="40" spans="1:4" ht="24.95" customHeight="1" x14ac:dyDescent="0.25">
      <c r="A40" s="86" t="s">
        <v>200</v>
      </c>
      <c r="B40" s="126">
        <v>434.8</v>
      </c>
      <c r="C40" s="126"/>
      <c r="D40" s="134" t="s">
        <v>76</v>
      </c>
    </row>
    <row r="41" spans="1:4" ht="24.95" customHeight="1" x14ac:dyDescent="0.25">
      <c r="A41" s="86" t="s">
        <v>201</v>
      </c>
      <c r="B41" s="65">
        <v>16.8</v>
      </c>
      <c r="C41" s="126"/>
      <c r="D41" s="136" t="s">
        <v>78</v>
      </c>
    </row>
    <row r="42" spans="1:4" ht="24.95" customHeight="1" x14ac:dyDescent="0.25">
      <c r="A42" s="83" t="s">
        <v>61</v>
      </c>
      <c r="B42" s="126">
        <f>B43+B44</f>
        <v>117.2</v>
      </c>
      <c r="C42" s="126"/>
      <c r="D42" s="130" t="s">
        <v>80</v>
      </c>
    </row>
    <row r="43" spans="1:4" ht="24.95" customHeight="1" x14ac:dyDescent="0.25">
      <c r="A43" s="86" t="s">
        <v>200</v>
      </c>
      <c r="B43" s="126">
        <v>9.6999999999999993</v>
      </c>
      <c r="C43" s="126"/>
      <c r="D43" s="134" t="s">
        <v>82</v>
      </c>
    </row>
    <row r="44" spans="1:4" ht="24.95" customHeight="1" x14ac:dyDescent="0.25">
      <c r="A44" s="86" t="s">
        <v>201</v>
      </c>
      <c r="B44" s="126">
        <v>107.5</v>
      </c>
      <c r="C44" s="126"/>
      <c r="D44" s="136" t="s">
        <v>84</v>
      </c>
    </row>
    <row r="45" spans="1:4" ht="24.95" customHeight="1" x14ac:dyDescent="0.25">
      <c r="A45" s="79" t="s">
        <v>85</v>
      </c>
      <c r="B45" s="126">
        <v>101.6</v>
      </c>
      <c r="C45" s="126"/>
      <c r="D45" s="130" t="s">
        <v>86</v>
      </c>
    </row>
    <row r="46" spans="1:4" ht="24.95" customHeight="1" thickBot="1" x14ac:dyDescent="0.3">
      <c r="A46" s="88" t="s">
        <v>87</v>
      </c>
      <c r="B46" s="137">
        <v>5.9</v>
      </c>
      <c r="C46" s="137"/>
      <c r="D46" s="138" t="s">
        <v>88</v>
      </c>
    </row>
    <row r="47" spans="1:4" ht="21.75" customHeight="1" x14ac:dyDescent="0.25">
      <c r="A47" s="139" t="s">
        <v>89</v>
      </c>
      <c r="B47" s="180"/>
      <c r="C47" s="180"/>
      <c r="D47" s="181" t="s">
        <v>90</v>
      </c>
    </row>
    <row r="48" spans="1:4" ht="31.5" customHeight="1" x14ac:dyDescent="0.25">
      <c r="A48" s="205" t="s">
        <v>229</v>
      </c>
      <c r="B48" s="205"/>
      <c r="C48" s="206" t="s">
        <v>237</v>
      </c>
      <c r="D48" s="206"/>
    </row>
    <row r="49" spans="1:4" ht="21" customHeight="1" x14ac:dyDescent="0.25">
      <c r="A49" s="95" t="s">
        <v>235</v>
      </c>
      <c r="B49" s="2"/>
      <c r="C49" s="2"/>
      <c r="D49" s="183" t="s">
        <v>236</v>
      </c>
    </row>
    <row r="50" spans="1:4" ht="18.75" x14ac:dyDescent="0.3">
      <c r="A50" s="141"/>
      <c r="B50" s="141"/>
      <c r="C50" s="141"/>
      <c r="D50" s="141"/>
    </row>
    <row r="51" spans="1:4" ht="18" x14ac:dyDescent="0.25">
      <c r="A51" s="203" t="s">
        <v>219</v>
      </c>
      <c r="B51" s="203"/>
      <c r="C51" s="203"/>
      <c r="D51" s="203"/>
    </row>
    <row r="52" spans="1:4" ht="18" x14ac:dyDescent="0.25">
      <c r="A52" s="204" t="s">
        <v>220</v>
      </c>
      <c r="B52" s="204"/>
      <c r="C52" s="204"/>
      <c r="D52" s="204"/>
    </row>
    <row r="53" spans="1:4" ht="19.5" thickBot="1" x14ac:dyDescent="0.35">
      <c r="A53" s="120" t="s">
        <v>91</v>
      </c>
      <c r="B53" s="193"/>
      <c r="C53" s="141"/>
      <c r="D53" s="121" t="s">
        <v>197</v>
      </c>
    </row>
    <row r="54" spans="1:4" ht="24.95" customHeight="1" x14ac:dyDescent="0.3">
      <c r="A54" s="61" t="s">
        <v>3</v>
      </c>
      <c r="B54" s="122" t="s">
        <v>4</v>
      </c>
      <c r="C54" s="122" t="s">
        <v>5</v>
      </c>
      <c r="D54" s="142" t="s">
        <v>92</v>
      </c>
    </row>
    <row r="55" spans="1:4" ht="24.95" customHeight="1" x14ac:dyDescent="0.25">
      <c r="A55" s="64" t="s">
        <v>93</v>
      </c>
      <c r="B55" s="65">
        <f>B56-B57</f>
        <v>-2.4</v>
      </c>
      <c r="C55" s="98"/>
      <c r="D55" s="125" t="s">
        <v>94</v>
      </c>
    </row>
    <row r="56" spans="1:4" ht="24.95" customHeight="1" x14ac:dyDescent="0.25">
      <c r="A56" s="99" t="s">
        <v>95</v>
      </c>
      <c r="B56" s="65">
        <v>0</v>
      </c>
      <c r="C56" s="98"/>
      <c r="D56" s="130" t="s">
        <v>96</v>
      </c>
    </row>
    <row r="57" spans="1:4" ht="24.95" customHeight="1" x14ac:dyDescent="0.25">
      <c r="A57" s="99" t="s">
        <v>97</v>
      </c>
      <c r="B57" s="65">
        <v>2.4</v>
      </c>
      <c r="C57" s="98"/>
      <c r="D57" s="133" t="s">
        <v>98</v>
      </c>
    </row>
    <row r="58" spans="1:4" ht="24.95" customHeight="1" x14ac:dyDescent="0.25">
      <c r="A58" s="100" t="s">
        <v>99</v>
      </c>
      <c r="B58" s="65">
        <f>B59+B62+B77+B93</f>
        <v>3785.9000000000005</v>
      </c>
      <c r="C58" s="98"/>
      <c r="D58" s="125" t="s">
        <v>100</v>
      </c>
    </row>
    <row r="59" spans="1:4" ht="24.95" customHeight="1" x14ac:dyDescent="0.25">
      <c r="A59" s="101" t="s">
        <v>101</v>
      </c>
      <c r="B59" s="65">
        <f>B60-B61</f>
        <v>1244.3000000000002</v>
      </c>
      <c r="C59" s="98"/>
      <c r="D59" s="128" t="s">
        <v>102</v>
      </c>
    </row>
    <row r="60" spans="1:4" ht="24.95" customHeight="1" x14ac:dyDescent="0.25">
      <c r="A60" s="99" t="s">
        <v>103</v>
      </c>
      <c r="B60" s="65">
        <v>29.9</v>
      </c>
      <c r="C60" s="98"/>
      <c r="D60" s="128" t="s">
        <v>104</v>
      </c>
    </row>
    <row r="61" spans="1:4" ht="24.95" customHeight="1" x14ac:dyDescent="0.25">
      <c r="A61" s="99" t="s">
        <v>105</v>
      </c>
      <c r="B61" s="65">
        <v>-1214.4000000000001</v>
      </c>
      <c r="C61" s="98"/>
      <c r="D61" s="128" t="s">
        <v>106</v>
      </c>
    </row>
    <row r="62" spans="1:4" ht="24.95" customHeight="1" x14ac:dyDescent="0.25">
      <c r="A62" s="101" t="s">
        <v>107</v>
      </c>
      <c r="B62" s="102">
        <f>B63-B70</f>
        <v>-1.7999999999999545</v>
      </c>
      <c r="C62" s="103"/>
      <c r="D62" s="128" t="s">
        <v>108</v>
      </c>
    </row>
    <row r="63" spans="1:4" ht="24.95" customHeight="1" x14ac:dyDescent="0.25">
      <c r="A63" s="143" t="s">
        <v>109</v>
      </c>
      <c r="B63" s="102">
        <f>B64+B67</f>
        <v>-2.3999999999999546</v>
      </c>
      <c r="C63" s="103"/>
      <c r="D63" s="128" t="s">
        <v>110</v>
      </c>
    </row>
    <row r="64" spans="1:4" ht="24.95" customHeight="1" x14ac:dyDescent="0.25">
      <c r="A64" s="101" t="s">
        <v>111</v>
      </c>
      <c r="B64" s="102">
        <f>B65-B66</f>
        <v>-2.7999999999999545</v>
      </c>
      <c r="C64" s="98"/>
      <c r="D64" s="128" t="s">
        <v>112</v>
      </c>
    </row>
    <row r="65" spans="1:4" ht="24.95" customHeight="1" x14ac:dyDescent="0.25">
      <c r="A65" s="101" t="s">
        <v>113</v>
      </c>
      <c r="B65" s="102">
        <v>1283.9000000000001</v>
      </c>
      <c r="C65" s="98"/>
      <c r="D65" s="128" t="s">
        <v>114</v>
      </c>
    </row>
    <row r="66" spans="1:4" ht="24.95" customHeight="1" x14ac:dyDescent="0.25">
      <c r="A66" s="101" t="s">
        <v>115</v>
      </c>
      <c r="B66" s="102">
        <v>1286.7</v>
      </c>
      <c r="C66" s="103"/>
      <c r="D66" s="128" t="s">
        <v>116</v>
      </c>
    </row>
    <row r="67" spans="1:4" ht="24.95" customHeight="1" x14ac:dyDescent="0.25">
      <c r="A67" s="101" t="s">
        <v>117</v>
      </c>
      <c r="B67" s="102">
        <f>B68-B69</f>
        <v>0.4</v>
      </c>
      <c r="C67" s="98"/>
      <c r="D67" s="128" t="s">
        <v>118</v>
      </c>
    </row>
    <row r="68" spans="1:4" ht="24.95" customHeight="1" x14ac:dyDescent="0.25">
      <c r="A68" s="101" t="s">
        <v>119</v>
      </c>
      <c r="B68" s="102">
        <v>0.4</v>
      </c>
      <c r="C68" s="98"/>
      <c r="D68" s="128" t="s">
        <v>114</v>
      </c>
    </row>
    <row r="69" spans="1:4" ht="24.95" customHeight="1" x14ac:dyDescent="0.25">
      <c r="A69" s="101" t="s">
        <v>120</v>
      </c>
      <c r="B69" s="102">
        <v>0</v>
      </c>
      <c r="C69" s="103"/>
      <c r="D69" s="128" t="s">
        <v>116</v>
      </c>
    </row>
    <row r="70" spans="1:4" ht="24.95" customHeight="1" x14ac:dyDescent="0.25">
      <c r="A70" s="143" t="s">
        <v>121</v>
      </c>
      <c r="B70" s="102">
        <f>B71+B74</f>
        <v>-0.6</v>
      </c>
      <c r="C70" s="103"/>
      <c r="D70" s="133" t="s">
        <v>122</v>
      </c>
    </row>
    <row r="71" spans="1:4" ht="24.95" customHeight="1" x14ac:dyDescent="0.25">
      <c r="A71" s="144" t="s">
        <v>123</v>
      </c>
      <c r="B71" s="102">
        <f>B72-B73</f>
        <v>0</v>
      </c>
      <c r="C71" s="103"/>
      <c r="D71" s="128" t="s">
        <v>112</v>
      </c>
    </row>
    <row r="72" spans="1:4" ht="24.95" customHeight="1" x14ac:dyDescent="0.25">
      <c r="A72" s="101" t="s">
        <v>124</v>
      </c>
      <c r="B72" s="102">
        <v>0</v>
      </c>
      <c r="C72" s="103"/>
      <c r="D72" s="128" t="s">
        <v>114</v>
      </c>
    </row>
    <row r="73" spans="1:4" ht="24.95" customHeight="1" x14ac:dyDescent="0.25">
      <c r="A73" s="101" t="s">
        <v>120</v>
      </c>
      <c r="B73" s="102">
        <v>0</v>
      </c>
      <c r="C73" s="103"/>
      <c r="D73" s="128" t="s">
        <v>116</v>
      </c>
    </row>
    <row r="74" spans="1:4" ht="24.95" customHeight="1" x14ac:dyDescent="0.25">
      <c r="A74" s="105" t="s">
        <v>125</v>
      </c>
      <c r="B74" s="102">
        <f>B75-B76</f>
        <v>-0.6</v>
      </c>
      <c r="C74" s="103"/>
      <c r="D74" s="128" t="s">
        <v>118</v>
      </c>
    </row>
    <row r="75" spans="1:4" ht="24.95" customHeight="1" x14ac:dyDescent="0.25">
      <c r="A75" s="101" t="s">
        <v>124</v>
      </c>
      <c r="B75" s="102">
        <v>0.1</v>
      </c>
      <c r="C75" s="103"/>
      <c r="D75" s="128" t="s">
        <v>126</v>
      </c>
    </row>
    <row r="76" spans="1:4" ht="24.95" customHeight="1" x14ac:dyDescent="0.25">
      <c r="A76" s="101" t="s">
        <v>127</v>
      </c>
      <c r="B76" s="102">
        <v>0.7</v>
      </c>
      <c r="C76" s="103"/>
      <c r="D76" s="128" t="s">
        <v>128</v>
      </c>
    </row>
    <row r="77" spans="1:4" ht="24.95" customHeight="1" x14ac:dyDescent="0.25">
      <c r="A77" s="101" t="s">
        <v>129</v>
      </c>
      <c r="B77" s="65">
        <f>B78+B89+B92</f>
        <v>718.40000000000009</v>
      </c>
      <c r="C77" s="98"/>
      <c r="D77" s="128" t="s">
        <v>130</v>
      </c>
    </row>
    <row r="78" spans="1:4" ht="24.95" customHeight="1" x14ac:dyDescent="0.25">
      <c r="A78" s="106" t="s">
        <v>131</v>
      </c>
      <c r="B78" s="7">
        <f>B79-B84</f>
        <v>909.20000000000016</v>
      </c>
      <c r="C78" s="98"/>
      <c r="D78" s="130" t="s">
        <v>132</v>
      </c>
    </row>
    <row r="79" spans="1:4" ht="24.95" customHeight="1" x14ac:dyDescent="0.25">
      <c r="A79" s="143" t="s">
        <v>133</v>
      </c>
      <c r="B79" s="65">
        <f>B80+B81+B82+B83</f>
        <v>1104.3000000000002</v>
      </c>
      <c r="C79" s="98"/>
      <c r="D79" s="128" t="s">
        <v>134</v>
      </c>
    </row>
    <row r="80" spans="1:4" ht="24.95" customHeight="1" x14ac:dyDescent="0.25">
      <c r="A80" s="145" t="s">
        <v>135</v>
      </c>
      <c r="B80" s="65">
        <v>0</v>
      </c>
      <c r="C80" s="98"/>
      <c r="D80" s="128" t="s">
        <v>136</v>
      </c>
    </row>
    <row r="81" spans="1:4" ht="24.95" customHeight="1" x14ac:dyDescent="0.25">
      <c r="A81" s="108" t="s">
        <v>137</v>
      </c>
      <c r="B81" s="146">
        <v>3596.3</v>
      </c>
      <c r="C81" s="98"/>
      <c r="D81" s="128" t="s">
        <v>138</v>
      </c>
    </row>
    <row r="82" spans="1:4" ht="24.95" customHeight="1" x14ac:dyDescent="0.25">
      <c r="A82" s="145" t="s">
        <v>139</v>
      </c>
      <c r="B82" s="65">
        <v>-2492</v>
      </c>
      <c r="C82" s="98"/>
      <c r="D82" s="128" t="s">
        <v>140</v>
      </c>
    </row>
    <row r="83" spans="1:4" ht="24.95" customHeight="1" x14ac:dyDescent="0.25">
      <c r="A83" s="145" t="s">
        <v>141</v>
      </c>
      <c r="B83" s="65">
        <v>0</v>
      </c>
      <c r="C83" s="98"/>
      <c r="D83" s="128" t="s">
        <v>142</v>
      </c>
    </row>
    <row r="84" spans="1:4" ht="24.95" customHeight="1" x14ac:dyDescent="0.25">
      <c r="A84" s="143" t="s">
        <v>121</v>
      </c>
      <c r="B84" s="110">
        <f>B85+B86+B87+B88</f>
        <v>195.10000000000002</v>
      </c>
      <c r="C84" s="98"/>
      <c r="D84" s="133" t="s">
        <v>143</v>
      </c>
    </row>
    <row r="85" spans="1:4" ht="24.95" customHeight="1" x14ac:dyDescent="0.25">
      <c r="A85" s="147" t="s">
        <v>144</v>
      </c>
      <c r="B85" s="110">
        <v>169.4</v>
      </c>
      <c r="C85" s="98"/>
      <c r="D85" s="128" t="s">
        <v>145</v>
      </c>
    </row>
    <row r="86" spans="1:4" ht="24.95" customHeight="1" x14ac:dyDescent="0.25">
      <c r="A86" s="145" t="s">
        <v>146</v>
      </c>
      <c r="B86" s="110">
        <v>642.5</v>
      </c>
      <c r="C86" s="98"/>
      <c r="D86" s="135" t="s">
        <v>147</v>
      </c>
    </row>
    <row r="87" spans="1:4" ht="24.95" customHeight="1" x14ac:dyDescent="0.25">
      <c r="A87" s="145" t="s">
        <v>148</v>
      </c>
      <c r="B87" s="110">
        <v>-616.79999999999995</v>
      </c>
      <c r="C87" s="98"/>
      <c r="D87" s="135" t="s">
        <v>149</v>
      </c>
    </row>
    <row r="88" spans="1:4" ht="24.95" customHeight="1" x14ac:dyDescent="0.25">
      <c r="A88" s="145" t="s">
        <v>139</v>
      </c>
      <c r="B88" s="65">
        <v>0</v>
      </c>
      <c r="C88" s="98"/>
      <c r="D88" s="128" t="s">
        <v>140</v>
      </c>
    </row>
    <row r="89" spans="1:4" ht="24.95" customHeight="1" x14ac:dyDescent="0.25">
      <c r="A89" s="112" t="s">
        <v>150</v>
      </c>
      <c r="B89" s="7">
        <f>B90-B91</f>
        <v>-388.8</v>
      </c>
      <c r="C89" s="98"/>
      <c r="D89" s="148" t="s">
        <v>215</v>
      </c>
    </row>
    <row r="90" spans="1:4" ht="24.95" customHeight="1" x14ac:dyDescent="0.25">
      <c r="A90" s="143" t="s">
        <v>152</v>
      </c>
      <c r="B90" s="65">
        <v>-186</v>
      </c>
      <c r="C90" s="98"/>
      <c r="D90" s="130" t="s">
        <v>153</v>
      </c>
    </row>
    <row r="91" spans="1:4" ht="24.95" customHeight="1" x14ac:dyDescent="0.25">
      <c r="A91" s="143" t="s">
        <v>154</v>
      </c>
      <c r="B91" s="65">
        <v>202.8</v>
      </c>
      <c r="C91" s="98"/>
      <c r="D91" s="130" t="s">
        <v>155</v>
      </c>
    </row>
    <row r="92" spans="1:4" ht="24.95" customHeight="1" x14ac:dyDescent="0.25">
      <c r="A92" s="114" t="s">
        <v>156</v>
      </c>
      <c r="B92" s="110">
        <v>198</v>
      </c>
      <c r="C92" s="98"/>
      <c r="D92" s="130" t="s">
        <v>158</v>
      </c>
    </row>
    <row r="93" spans="1:4" ht="24.95" customHeight="1" x14ac:dyDescent="0.25">
      <c r="A93" s="115" t="s">
        <v>159</v>
      </c>
      <c r="B93" s="65">
        <f>B96</f>
        <v>1825</v>
      </c>
      <c r="C93" s="98"/>
      <c r="D93" s="128" t="s">
        <v>160</v>
      </c>
    </row>
    <row r="94" spans="1:4" ht="24.95" customHeight="1" x14ac:dyDescent="0.25">
      <c r="A94" s="149" t="s">
        <v>161</v>
      </c>
      <c r="B94" s="65">
        <f>B95</f>
        <v>1825</v>
      </c>
      <c r="C94" s="98"/>
      <c r="D94" s="128" t="s">
        <v>162</v>
      </c>
    </row>
    <row r="95" spans="1:4" ht="24.95" customHeight="1" x14ac:dyDescent="0.25">
      <c r="A95" s="150" t="s">
        <v>163</v>
      </c>
      <c r="B95" s="65">
        <f>B96</f>
        <v>1825</v>
      </c>
      <c r="C95" s="98"/>
      <c r="D95" s="128" t="s">
        <v>164</v>
      </c>
    </row>
    <row r="96" spans="1:4" ht="24.95" customHeight="1" x14ac:dyDescent="0.25">
      <c r="A96" s="150" t="s">
        <v>165</v>
      </c>
      <c r="B96" s="65">
        <v>1825</v>
      </c>
      <c r="C96" s="98"/>
      <c r="D96" s="128" t="s">
        <v>166</v>
      </c>
    </row>
    <row r="97" spans="1:4" ht="24.95" customHeight="1" x14ac:dyDescent="0.25">
      <c r="A97" s="184" t="s">
        <v>167</v>
      </c>
      <c r="B97" s="170">
        <v>0</v>
      </c>
      <c r="C97" s="171"/>
      <c r="D97" s="185" t="s">
        <v>168</v>
      </c>
    </row>
    <row r="98" spans="1:4" ht="24.95" customHeight="1" x14ac:dyDescent="0.25">
      <c r="A98" s="184" t="s">
        <v>169</v>
      </c>
      <c r="B98" s="170">
        <v>0.6</v>
      </c>
      <c r="C98" s="171"/>
      <c r="D98" s="185" t="s">
        <v>170</v>
      </c>
    </row>
    <row r="99" spans="1:4" ht="24.95" customHeight="1" x14ac:dyDescent="0.25">
      <c r="A99" s="184" t="s">
        <v>171</v>
      </c>
      <c r="B99" s="170">
        <v>0</v>
      </c>
      <c r="C99" s="171"/>
      <c r="D99" s="185" t="s">
        <v>172</v>
      </c>
    </row>
    <row r="100" spans="1:4" ht="24.95" customHeight="1" x14ac:dyDescent="0.25">
      <c r="A100" s="184" t="s">
        <v>173</v>
      </c>
      <c r="B100" s="170">
        <f>B101+B104+B108</f>
        <v>1824.3999999999996</v>
      </c>
      <c r="C100" s="171"/>
      <c r="D100" s="185" t="s">
        <v>174</v>
      </c>
    </row>
    <row r="101" spans="1:4" ht="24.95" customHeight="1" x14ac:dyDescent="0.25">
      <c r="A101" s="186" t="s">
        <v>175</v>
      </c>
      <c r="B101" s="170">
        <f>B102+B103</f>
        <v>-3080.5</v>
      </c>
      <c r="C101" s="171"/>
      <c r="D101" s="187" t="s">
        <v>176</v>
      </c>
    </row>
    <row r="102" spans="1:4" ht="24.95" customHeight="1" x14ac:dyDescent="0.25">
      <c r="A102" s="188" t="s">
        <v>177</v>
      </c>
      <c r="B102" s="170">
        <v>-3791.4</v>
      </c>
      <c r="C102" s="171"/>
      <c r="D102" s="189" t="s">
        <v>178</v>
      </c>
    </row>
    <row r="103" spans="1:4" ht="24.95" customHeight="1" x14ac:dyDescent="0.25">
      <c r="A103" s="188" t="s">
        <v>179</v>
      </c>
      <c r="B103" s="170">
        <v>710.9</v>
      </c>
      <c r="C103" s="171"/>
      <c r="D103" s="185" t="s">
        <v>180</v>
      </c>
    </row>
    <row r="104" spans="1:4" ht="24.95" customHeight="1" x14ac:dyDescent="0.25">
      <c r="A104" s="186" t="s">
        <v>181</v>
      </c>
      <c r="B104" s="170">
        <f>B105+B106+B107</f>
        <v>4904.8999999999996</v>
      </c>
      <c r="C104" s="171"/>
      <c r="D104" s="187" t="s">
        <v>182</v>
      </c>
    </row>
    <row r="105" spans="1:4" ht="24.95" customHeight="1" x14ac:dyDescent="0.25">
      <c r="A105" s="190" t="s">
        <v>183</v>
      </c>
      <c r="B105" s="170">
        <v>0</v>
      </c>
      <c r="C105" s="171"/>
      <c r="D105" s="185" t="s">
        <v>184</v>
      </c>
    </row>
    <row r="106" spans="1:4" ht="24.95" customHeight="1" x14ac:dyDescent="0.25">
      <c r="A106" s="190" t="s">
        <v>185</v>
      </c>
      <c r="B106" s="170">
        <v>0</v>
      </c>
      <c r="C106" s="171"/>
      <c r="D106" s="185" t="s">
        <v>186</v>
      </c>
    </row>
    <row r="107" spans="1:4" ht="50.25" customHeight="1" x14ac:dyDescent="0.25">
      <c r="A107" s="178" t="s">
        <v>241</v>
      </c>
      <c r="B107" s="170">
        <v>4904.8999999999996</v>
      </c>
      <c r="C107" s="171"/>
      <c r="D107" s="191" t="s">
        <v>217</v>
      </c>
    </row>
    <row r="108" spans="1:4" ht="27.75" customHeight="1" x14ac:dyDescent="0.25">
      <c r="A108" s="186" t="s">
        <v>189</v>
      </c>
      <c r="B108" s="170">
        <v>0</v>
      </c>
      <c r="C108" s="171"/>
      <c r="D108" s="187" t="s">
        <v>190</v>
      </c>
    </row>
    <row r="109" spans="1:4" ht="50.25" customHeight="1" thickBot="1" x14ac:dyDescent="0.3">
      <c r="A109" s="55" t="s">
        <v>191</v>
      </c>
      <c r="B109" s="89">
        <f>B58-(B5+B55)</f>
        <v>-5342.2000000000016</v>
      </c>
      <c r="C109" s="119"/>
      <c r="D109" s="56" t="s">
        <v>192</v>
      </c>
    </row>
    <row r="110" spans="1:4" x14ac:dyDescent="0.25">
      <c r="A110" s="207" t="s">
        <v>218</v>
      </c>
      <c r="B110" s="207"/>
      <c r="C110" s="208" t="s">
        <v>210</v>
      </c>
      <c r="D110" s="208"/>
    </row>
    <row r="112" spans="1:4" x14ac:dyDescent="0.25">
      <c r="B112" s="194"/>
      <c r="C112" s="194"/>
    </row>
  </sheetData>
  <mergeCells count="10">
    <mergeCell ref="B112:C112"/>
    <mergeCell ref="A48:B48"/>
    <mergeCell ref="C48:D48"/>
    <mergeCell ref="A51:D51"/>
    <mergeCell ref="A52:D52"/>
    <mergeCell ref="A110:B110"/>
    <mergeCell ref="C110:D110"/>
    <mergeCell ref="A1:D1"/>
    <mergeCell ref="A2:D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104" workbookViewId="0">
      <selection activeCell="A107" sqref="A107"/>
    </sheetView>
  </sheetViews>
  <sheetFormatPr defaultRowHeight="15" x14ac:dyDescent="0.25"/>
  <cols>
    <col min="1" max="1" width="53.140625" customWidth="1"/>
    <col min="2" max="2" width="14.7109375" customWidth="1"/>
    <col min="3" max="3" width="14" customWidth="1"/>
    <col min="4" max="4" width="47" customWidth="1"/>
  </cols>
  <sheetData>
    <row r="1" spans="1:4" ht="18" x14ac:dyDescent="0.25">
      <c r="A1" s="203" t="s">
        <v>225</v>
      </c>
      <c r="B1" s="203"/>
      <c r="C1" s="203"/>
      <c r="D1" s="203"/>
    </row>
    <row r="2" spans="1:4" ht="18" x14ac:dyDescent="0.25">
      <c r="A2" s="204" t="s">
        <v>226</v>
      </c>
      <c r="B2" s="204"/>
      <c r="C2" s="204"/>
      <c r="D2" s="204"/>
    </row>
    <row r="3" spans="1:4" ht="19.5" thickBot="1" x14ac:dyDescent="0.35">
      <c r="A3" s="120" t="s">
        <v>2</v>
      </c>
      <c r="B3" s="201"/>
      <c r="C3" s="202"/>
      <c r="D3" s="121" t="s">
        <v>197</v>
      </c>
    </row>
    <row r="4" spans="1:4" ht="24.95" customHeight="1" x14ac:dyDescent="0.3">
      <c r="A4" s="61" t="s">
        <v>3</v>
      </c>
      <c r="B4" s="122" t="s">
        <v>4</v>
      </c>
      <c r="C4" s="122" t="s">
        <v>5</v>
      </c>
      <c r="D4" s="123" t="s">
        <v>6</v>
      </c>
    </row>
    <row r="5" spans="1:4" ht="24.95" customHeight="1" x14ac:dyDescent="0.25">
      <c r="A5" s="64" t="s">
        <v>7</v>
      </c>
      <c r="B5" s="65">
        <v>33690.018023060002</v>
      </c>
      <c r="C5" s="7"/>
      <c r="D5" s="125" t="s">
        <v>8</v>
      </c>
    </row>
    <row r="6" spans="1:4" ht="24.95" customHeight="1" x14ac:dyDescent="0.25">
      <c r="A6" s="68" t="s">
        <v>9</v>
      </c>
      <c r="B6" s="65">
        <v>46906.687023059996</v>
      </c>
      <c r="C6" s="7"/>
      <c r="D6" s="128" t="s">
        <v>10</v>
      </c>
    </row>
    <row r="7" spans="1:4" ht="24.95" customHeight="1" x14ac:dyDescent="0.25">
      <c r="A7" s="71" t="s">
        <v>11</v>
      </c>
      <c r="B7" s="65">
        <v>86359.887023060001</v>
      </c>
      <c r="C7" s="7"/>
      <c r="D7" s="130" t="s">
        <v>12</v>
      </c>
    </row>
    <row r="8" spans="1:4" ht="24.95" customHeight="1" x14ac:dyDescent="0.25">
      <c r="A8" s="74" t="s">
        <v>13</v>
      </c>
      <c r="B8" s="65">
        <v>85798.687023060003</v>
      </c>
      <c r="C8" s="7"/>
      <c r="D8" s="131" t="s">
        <v>14</v>
      </c>
    </row>
    <row r="9" spans="1:4" ht="24.95" customHeight="1" x14ac:dyDescent="0.25">
      <c r="A9" s="74" t="s">
        <v>15</v>
      </c>
      <c r="B9" s="65">
        <v>85798.687023060003</v>
      </c>
      <c r="C9" s="7"/>
      <c r="D9" s="131" t="s">
        <v>16</v>
      </c>
    </row>
    <row r="10" spans="1:4" ht="24.95" customHeight="1" x14ac:dyDescent="0.25">
      <c r="A10" s="74" t="s">
        <v>17</v>
      </c>
      <c r="B10" s="65">
        <v>0</v>
      </c>
      <c r="C10" s="7"/>
      <c r="D10" s="131" t="s">
        <v>18</v>
      </c>
    </row>
    <row r="11" spans="1:4" ht="24.95" customHeight="1" x14ac:dyDescent="0.25">
      <c r="A11" s="74" t="s">
        <v>19</v>
      </c>
      <c r="B11" s="65">
        <v>436</v>
      </c>
      <c r="C11" s="7"/>
      <c r="D11" s="131" t="s">
        <v>20</v>
      </c>
    </row>
    <row r="12" spans="1:4" ht="24.95" customHeight="1" x14ac:dyDescent="0.25">
      <c r="A12" s="74" t="s">
        <v>21</v>
      </c>
      <c r="B12" s="65">
        <v>341.6</v>
      </c>
      <c r="C12" s="7"/>
      <c r="D12" s="131" t="s">
        <v>22</v>
      </c>
    </row>
    <row r="13" spans="1:4" ht="24.95" customHeight="1" x14ac:dyDescent="0.25">
      <c r="A13" s="74" t="s">
        <v>17</v>
      </c>
      <c r="B13" s="65">
        <v>94.4</v>
      </c>
      <c r="C13" s="7"/>
      <c r="D13" s="131" t="s">
        <v>18</v>
      </c>
    </row>
    <row r="14" spans="1:4" ht="24.95" customHeight="1" x14ac:dyDescent="0.25">
      <c r="A14" s="76" t="s">
        <v>23</v>
      </c>
      <c r="B14" s="65">
        <v>125.19999999999999</v>
      </c>
      <c r="C14" s="7"/>
      <c r="D14" s="131" t="s">
        <v>24</v>
      </c>
    </row>
    <row r="15" spans="1:4" ht="24.95" customHeight="1" x14ac:dyDescent="0.25">
      <c r="A15" s="71" t="s">
        <v>25</v>
      </c>
      <c r="B15" s="65">
        <v>39453.199999999997</v>
      </c>
      <c r="C15" s="65">
        <v>46415.6</v>
      </c>
      <c r="D15" s="130" t="s">
        <v>26</v>
      </c>
    </row>
    <row r="16" spans="1:4" ht="24.95" customHeight="1" x14ac:dyDescent="0.25">
      <c r="A16" s="77" t="s">
        <v>27</v>
      </c>
      <c r="B16" s="65">
        <v>6852.3</v>
      </c>
      <c r="C16" s="65">
        <v>8061.5999999999995</v>
      </c>
      <c r="D16" s="128" t="s">
        <v>28</v>
      </c>
    </row>
    <row r="17" spans="1:4" ht="24.95" customHeight="1" x14ac:dyDescent="0.25">
      <c r="A17" s="78" t="s">
        <v>29</v>
      </c>
      <c r="B17" s="65">
        <v>2609.6</v>
      </c>
      <c r="C17" s="65">
        <v>3070.1</v>
      </c>
      <c r="D17" s="130" t="s">
        <v>30</v>
      </c>
    </row>
    <row r="18" spans="1:4" ht="24.95" customHeight="1" x14ac:dyDescent="0.25">
      <c r="A18" s="78" t="s">
        <v>31</v>
      </c>
      <c r="B18" s="65">
        <v>1220</v>
      </c>
      <c r="C18" s="65">
        <v>1435.1999999999998</v>
      </c>
      <c r="D18" s="130" t="s">
        <v>32</v>
      </c>
    </row>
    <row r="19" spans="1:4" ht="24.95" customHeight="1" x14ac:dyDescent="0.25">
      <c r="A19" s="77" t="s">
        <v>33</v>
      </c>
      <c r="B19" s="65">
        <v>2943.6</v>
      </c>
      <c r="C19" s="65">
        <v>3463.2</v>
      </c>
      <c r="D19" s="130" t="s">
        <v>34</v>
      </c>
    </row>
    <row r="20" spans="1:4" ht="24.95" customHeight="1" x14ac:dyDescent="0.25">
      <c r="A20" s="77" t="s">
        <v>35</v>
      </c>
      <c r="B20" s="65">
        <v>39.4</v>
      </c>
      <c r="C20" s="65">
        <v>46.4</v>
      </c>
      <c r="D20" s="130" t="s">
        <v>36</v>
      </c>
    </row>
    <row r="21" spans="1:4" ht="24.95" customHeight="1" x14ac:dyDescent="0.25">
      <c r="A21" s="77" t="s">
        <v>37</v>
      </c>
      <c r="B21" s="65">
        <v>39.699999999999996</v>
      </c>
      <c r="C21" s="65">
        <v>46.7</v>
      </c>
      <c r="D21" s="130" t="s">
        <v>38</v>
      </c>
    </row>
    <row r="22" spans="1:4" ht="24.95" customHeight="1" x14ac:dyDescent="0.25">
      <c r="A22" s="77" t="s">
        <v>39</v>
      </c>
      <c r="B22" s="65">
        <v>32600.9</v>
      </c>
      <c r="C22" s="65">
        <v>38354</v>
      </c>
      <c r="D22" s="128" t="s">
        <v>40</v>
      </c>
    </row>
    <row r="23" spans="1:4" ht="24.95" customHeight="1" x14ac:dyDescent="0.25">
      <c r="A23" s="79" t="s">
        <v>41</v>
      </c>
      <c r="B23" s="65">
        <v>8150.3</v>
      </c>
      <c r="C23" s="65">
        <v>9588.5</v>
      </c>
      <c r="D23" s="130" t="s">
        <v>42</v>
      </c>
    </row>
    <row r="24" spans="1:4" ht="24.95" customHeight="1" x14ac:dyDescent="0.25">
      <c r="A24" s="79" t="s">
        <v>43</v>
      </c>
      <c r="B24" s="65">
        <v>24450.600000000002</v>
      </c>
      <c r="C24" s="65">
        <v>28765.5</v>
      </c>
      <c r="D24" s="130" t="s">
        <v>44</v>
      </c>
    </row>
    <row r="25" spans="1:4" ht="24.95" customHeight="1" x14ac:dyDescent="0.25">
      <c r="A25" s="79" t="s">
        <v>45</v>
      </c>
      <c r="B25" s="65">
        <v>0</v>
      </c>
      <c r="C25" s="65">
        <v>0</v>
      </c>
      <c r="D25" s="130" t="s">
        <v>46</v>
      </c>
    </row>
    <row r="26" spans="1:4" ht="24.95" customHeight="1" x14ac:dyDescent="0.25">
      <c r="A26" s="68" t="s">
        <v>47</v>
      </c>
      <c r="B26" s="65">
        <v>-12531.468999999997</v>
      </c>
      <c r="C26" s="7"/>
      <c r="D26" s="128" t="s">
        <v>48</v>
      </c>
    </row>
    <row r="27" spans="1:4" ht="24.95" customHeight="1" x14ac:dyDescent="0.25">
      <c r="A27" s="71" t="s">
        <v>49</v>
      </c>
      <c r="B27" s="65">
        <v>5570.7999999999993</v>
      </c>
      <c r="C27" s="7"/>
      <c r="D27" s="130" t="s">
        <v>50</v>
      </c>
    </row>
    <row r="28" spans="1:4" ht="24.95" customHeight="1" x14ac:dyDescent="0.25">
      <c r="A28" s="71" t="s">
        <v>51</v>
      </c>
      <c r="B28" s="65">
        <v>18102.268999999997</v>
      </c>
      <c r="C28" s="7"/>
      <c r="D28" s="133" t="s">
        <v>52</v>
      </c>
    </row>
    <row r="29" spans="1:4" ht="24.95" customHeight="1" x14ac:dyDescent="0.25">
      <c r="A29" s="68" t="s">
        <v>53</v>
      </c>
      <c r="B29" s="65">
        <v>-1753.9999999999998</v>
      </c>
      <c r="C29" s="7"/>
      <c r="D29" s="128" t="s">
        <v>54</v>
      </c>
    </row>
    <row r="30" spans="1:4" ht="24.95" customHeight="1" x14ac:dyDescent="0.25">
      <c r="A30" s="81" t="s">
        <v>55</v>
      </c>
      <c r="B30" s="65">
        <v>33.299999999999997</v>
      </c>
      <c r="C30" s="7"/>
      <c r="D30" s="134" t="s">
        <v>56</v>
      </c>
    </row>
    <row r="31" spans="1:4" ht="24.95" customHeight="1" x14ac:dyDescent="0.25">
      <c r="A31" s="81" t="s">
        <v>57</v>
      </c>
      <c r="B31" s="65">
        <v>-1787.2999999999997</v>
      </c>
      <c r="C31" s="7"/>
      <c r="D31" s="134" t="s">
        <v>58</v>
      </c>
    </row>
    <row r="32" spans="1:4" ht="24.95" customHeight="1" x14ac:dyDescent="0.25">
      <c r="A32" s="83" t="s">
        <v>59</v>
      </c>
      <c r="B32" s="65">
        <v>1109.7</v>
      </c>
      <c r="C32" s="7"/>
      <c r="D32" s="134" t="s">
        <v>60</v>
      </c>
    </row>
    <row r="33" spans="1:4" ht="24.95" customHeight="1" x14ac:dyDescent="0.25">
      <c r="A33" s="83" t="s">
        <v>61</v>
      </c>
      <c r="B33" s="65">
        <v>2897</v>
      </c>
      <c r="C33" s="7"/>
      <c r="D33" s="134" t="s">
        <v>62</v>
      </c>
    </row>
    <row r="34" spans="1:4" ht="24.95" customHeight="1" x14ac:dyDescent="0.25">
      <c r="A34" s="84" t="s">
        <v>63</v>
      </c>
      <c r="B34" s="65">
        <v>797</v>
      </c>
      <c r="C34" s="7"/>
      <c r="D34" s="135" t="s">
        <v>213</v>
      </c>
    </row>
    <row r="35" spans="1:4" ht="24.95" customHeight="1" x14ac:dyDescent="0.25">
      <c r="A35" s="84" t="s">
        <v>65</v>
      </c>
      <c r="B35" s="65">
        <v>2100</v>
      </c>
      <c r="C35" s="7"/>
      <c r="D35" s="135" t="s">
        <v>214</v>
      </c>
    </row>
    <row r="36" spans="1:4" ht="24.95" customHeight="1" x14ac:dyDescent="0.25">
      <c r="A36" s="68" t="s">
        <v>67</v>
      </c>
      <c r="B36" s="65">
        <v>1068.8000000000002</v>
      </c>
      <c r="C36" s="7"/>
      <c r="D36" s="128" t="s">
        <v>68</v>
      </c>
    </row>
    <row r="37" spans="1:4" ht="24.95" customHeight="1" x14ac:dyDescent="0.25">
      <c r="A37" s="81" t="s">
        <v>69</v>
      </c>
      <c r="B37" s="65">
        <v>176.5</v>
      </c>
      <c r="C37" s="7"/>
      <c r="D37" s="130" t="s">
        <v>70</v>
      </c>
    </row>
    <row r="38" spans="1:4" ht="24.95" customHeight="1" x14ac:dyDescent="0.25">
      <c r="A38" s="81" t="s">
        <v>71</v>
      </c>
      <c r="B38" s="65">
        <v>892.3</v>
      </c>
      <c r="C38" s="7"/>
      <c r="D38" s="130" t="s">
        <v>72</v>
      </c>
    </row>
    <row r="39" spans="1:4" ht="24.95" customHeight="1" x14ac:dyDescent="0.25">
      <c r="A39" s="83" t="s">
        <v>59</v>
      </c>
      <c r="B39" s="65">
        <v>1286.5999999999999</v>
      </c>
      <c r="C39" s="7"/>
      <c r="D39" s="130" t="s">
        <v>74</v>
      </c>
    </row>
    <row r="40" spans="1:4" ht="24.95" customHeight="1" x14ac:dyDescent="0.25">
      <c r="A40" s="86" t="s">
        <v>200</v>
      </c>
      <c r="B40" s="65">
        <v>1198.7</v>
      </c>
      <c r="C40" s="7"/>
      <c r="D40" s="134" t="s">
        <v>76</v>
      </c>
    </row>
    <row r="41" spans="1:4" ht="24.95" customHeight="1" x14ac:dyDescent="0.25">
      <c r="A41" s="86" t="s">
        <v>201</v>
      </c>
      <c r="B41" s="65">
        <v>87.899999999999991</v>
      </c>
      <c r="C41" s="7"/>
      <c r="D41" s="136" t="s">
        <v>78</v>
      </c>
    </row>
    <row r="42" spans="1:4" ht="24.95" customHeight="1" x14ac:dyDescent="0.25">
      <c r="A42" s="83" t="s">
        <v>61</v>
      </c>
      <c r="B42" s="65">
        <v>394.3</v>
      </c>
      <c r="C42" s="7"/>
      <c r="D42" s="130" t="s">
        <v>80</v>
      </c>
    </row>
    <row r="43" spans="1:4" ht="24.95" customHeight="1" x14ac:dyDescent="0.25">
      <c r="A43" s="86" t="s">
        <v>200</v>
      </c>
      <c r="B43" s="65">
        <v>9.6999999999999993</v>
      </c>
      <c r="C43" s="7"/>
      <c r="D43" s="134" t="s">
        <v>82</v>
      </c>
    </row>
    <row r="44" spans="1:4" ht="24.95" customHeight="1" x14ac:dyDescent="0.25">
      <c r="A44" s="86" t="s">
        <v>201</v>
      </c>
      <c r="B44" s="65">
        <v>384.6</v>
      </c>
      <c r="C44" s="7"/>
      <c r="D44" s="136" t="s">
        <v>84</v>
      </c>
    </row>
    <row r="45" spans="1:4" ht="24.95" customHeight="1" x14ac:dyDescent="0.25">
      <c r="A45" s="79" t="s">
        <v>85</v>
      </c>
      <c r="B45" s="65">
        <v>364.70000000000005</v>
      </c>
      <c r="C45" s="7"/>
      <c r="D45" s="130" t="s">
        <v>86</v>
      </c>
    </row>
    <row r="46" spans="1:4" ht="24.95" customHeight="1" thickBot="1" x14ac:dyDescent="0.3">
      <c r="A46" s="152" t="s">
        <v>87</v>
      </c>
      <c r="B46" s="65">
        <v>19.899999999999999</v>
      </c>
      <c r="C46" s="153"/>
      <c r="D46" s="154" t="s">
        <v>88</v>
      </c>
    </row>
    <row r="47" spans="1:4" ht="24" customHeight="1" x14ac:dyDescent="0.25">
      <c r="A47" s="139" t="s">
        <v>89</v>
      </c>
      <c r="B47" s="180"/>
      <c r="C47" s="180"/>
      <c r="D47" s="181" t="s">
        <v>90</v>
      </c>
    </row>
    <row r="48" spans="1:4" ht="29.25" customHeight="1" x14ac:dyDescent="0.25">
      <c r="A48" s="210" t="s">
        <v>230</v>
      </c>
      <c r="B48" s="210"/>
      <c r="C48" s="206" t="s">
        <v>238</v>
      </c>
      <c r="D48" s="206"/>
    </row>
    <row r="49" spans="1:4" ht="18.75" customHeight="1" x14ac:dyDescent="0.25">
      <c r="A49" s="95" t="s">
        <v>235</v>
      </c>
      <c r="B49" s="192"/>
      <c r="C49" s="192"/>
      <c r="D49" s="183" t="s">
        <v>236</v>
      </c>
    </row>
    <row r="50" spans="1:4" ht="18.75" x14ac:dyDescent="0.3">
      <c r="A50" s="141"/>
      <c r="B50" s="141"/>
      <c r="C50" s="141"/>
      <c r="D50" s="141"/>
    </row>
    <row r="51" spans="1:4" ht="18" x14ac:dyDescent="0.25">
      <c r="A51" s="203" t="s">
        <v>225</v>
      </c>
      <c r="B51" s="203"/>
      <c r="C51" s="203"/>
      <c r="D51" s="203"/>
    </row>
    <row r="52" spans="1:4" ht="18" x14ac:dyDescent="0.25">
      <c r="A52" s="204" t="s">
        <v>226</v>
      </c>
      <c r="B52" s="204"/>
      <c r="C52" s="204"/>
      <c r="D52" s="204"/>
    </row>
    <row r="53" spans="1:4" ht="19.5" thickBot="1" x14ac:dyDescent="0.35">
      <c r="A53" s="120" t="s">
        <v>91</v>
      </c>
      <c r="B53" s="193"/>
      <c r="C53" s="141"/>
      <c r="D53" s="121" t="s">
        <v>197</v>
      </c>
    </row>
    <row r="54" spans="1:4" ht="24.95" customHeight="1" x14ac:dyDescent="0.3">
      <c r="A54" s="61" t="s">
        <v>3</v>
      </c>
      <c r="B54" s="122" t="s">
        <v>4</v>
      </c>
      <c r="C54" s="122" t="s">
        <v>5</v>
      </c>
      <c r="D54" s="142" t="s">
        <v>92</v>
      </c>
    </row>
    <row r="55" spans="1:4" ht="24.95" customHeight="1" x14ac:dyDescent="0.25">
      <c r="A55" s="64" t="s">
        <v>93</v>
      </c>
      <c r="B55" s="65">
        <v>-5.8</v>
      </c>
      <c r="C55" s="98"/>
      <c r="D55" s="125" t="s">
        <v>94</v>
      </c>
    </row>
    <row r="56" spans="1:4" ht="24.95" customHeight="1" x14ac:dyDescent="0.25">
      <c r="A56" s="99" t="s">
        <v>95</v>
      </c>
      <c r="B56" s="65">
        <v>0.7</v>
      </c>
      <c r="C56" s="98"/>
      <c r="D56" s="130" t="s">
        <v>96</v>
      </c>
    </row>
    <row r="57" spans="1:4" ht="24.95" customHeight="1" x14ac:dyDescent="0.25">
      <c r="A57" s="99" t="s">
        <v>97</v>
      </c>
      <c r="B57" s="65">
        <v>6.5</v>
      </c>
      <c r="C57" s="98"/>
      <c r="D57" s="133" t="s">
        <v>98</v>
      </c>
    </row>
    <row r="58" spans="1:4" ht="24.95" customHeight="1" x14ac:dyDescent="0.25">
      <c r="A58" s="155" t="s">
        <v>99</v>
      </c>
      <c r="B58" s="65">
        <v>22961.510000000002</v>
      </c>
      <c r="C58" s="98"/>
      <c r="D58" s="125" t="s">
        <v>100</v>
      </c>
    </row>
    <row r="59" spans="1:4" ht="24.95" customHeight="1" x14ac:dyDescent="0.25">
      <c r="A59" s="156" t="s">
        <v>101</v>
      </c>
      <c r="B59" s="65">
        <v>5073.5400000000009</v>
      </c>
      <c r="C59" s="98"/>
      <c r="D59" s="128" t="s">
        <v>102</v>
      </c>
    </row>
    <row r="60" spans="1:4" ht="24.95" customHeight="1" x14ac:dyDescent="0.25">
      <c r="A60" s="99" t="s">
        <v>103</v>
      </c>
      <c r="B60" s="65">
        <v>188.4</v>
      </c>
      <c r="C60" s="98"/>
      <c r="D60" s="128" t="s">
        <v>104</v>
      </c>
    </row>
    <row r="61" spans="1:4" ht="24.95" customHeight="1" x14ac:dyDescent="0.25">
      <c r="A61" s="99" t="s">
        <v>105</v>
      </c>
      <c r="B61" s="65">
        <v>-4885.1400000000003</v>
      </c>
      <c r="C61" s="98"/>
      <c r="D61" s="128" t="s">
        <v>106</v>
      </c>
    </row>
    <row r="62" spans="1:4" ht="24.95" customHeight="1" x14ac:dyDescent="0.25">
      <c r="A62" s="156" t="s">
        <v>107</v>
      </c>
      <c r="B62" s="65">
        <v>-21.799999999999908</v>
      </c>
      <c r="C62" s="103"/>
      <c r="D62" s="128" t="s">
        <v>108</v>
      </c>
    </row>
    <row r="63" spans="1:4" ht="24.95" customHeight="1" x14ac:dyDescent="0.25">
      <c r="A63" s="143" t="s">
        <v>109</v>
      </c>
      <c r="B63" s="65">
        <v>-12.599999999999909</v>
      </c>
      <c r="C63" s="103"/>
      <c r="D63" s="128" t="s">
        <v>110</v>
      </c>
    </row>
    <row r="64" spans="1:4" ht="24.95" customHeight="1" x14ac:dyDescent="0.25">
      <c r="A64" s="156" t="s">
        <v>111</v>
      </c>
      <c r="B64" s="65">
        <v>-14.099999999999909</v>
      </c>
      <c r="C64" s="98"/>
      <c r="D64" s="128" t="s">
        <v>112</v>
      </c>
    </row>
    <row r="65" spans="1:4" ht="24.95" customHeight="1" x14ac:dyDescent="0.25">
      <c r="A65" s="101" t="s">
        <v>113</v>
      </c>
      <c r="B65" s="65">
        <v>5144.8999999999996</v>
      </c>
      <c r="C65" s="98"/>
      <c r="D65" s="128" t="s">
        <v>114</v>
      </c>
    </row>
    <row r="66" spans="1:4" ht="24.95" customHeight="1" x14ac:dyDescent="0.25">
      <c r="A66" s="101" t="s">
        <v>115</v>
      </c>
      <c r="B66" s="65">
        <v>5159</v>
      </c>
      <c r="C66" s="103"/>
      <c r="D66" s="128" t="s">
        <v>116</v>
      </c>
    </row>
    <row r="67" spans="1:4" ht="24.95" customHeight="1" x14ac:dyDescent="0.25">
      <c r="A67" s="156" t="s">
        <v>117</v>
      </c>
      <c r="B67" s="65">
        <v>1.5</v>
      </c>
      <c r="C67" s="98"/>
      <c r="D67" s="128" t="s">
        <v>118</v>
      </c>
    </row>
    <row r="68" spans="1:4" ht="24.95" customHeight="1" x14ac:dyDescent="0.25">
      <c r="A68" s="101" t="s">
        <v>119</v>
      </c>
      <c r="B68" s="65">
        <v>1.7999999999999998</v>
      </c>
      <c r="C68" s="98"/>
      <c r="D68" s="128" t="s">
        <v>114</v>
      </c>
    </row>
    <row r="69" spans="1:4" ht="24.95" customHeight="1" x14ac:dyDescent="0.25">
      <c r="A69" s="101" t="s">
        <v>120</v>
      </c>
      <c r="B69" s="65">
        <v>0.3</v>
      </c>
      <c r="C69" s="103"/>
      <c r="D69" s="128" t="s">
        <v>116</v>
      </c>
    </row>
    <row r="70" spans="1:4" ht="24.95" customHeight="1" x14ac:dyDescent="0.25">
      <c r="A70" s="143" t="s">
        <v>121</v>
      </c>
      <c r="B70" s="65">
        <v>9.2000000000000011</v>
      </c>
      <c r="C70" s="103"/>
      <c r="D70" s="133" t="s">
        <v>122</v>
      </c>
    </row>
    <row r="71" spans="1:4" ht="24.95" customHeight="1" x14ac:dyDescent="0.25">
      <c r="A71" s="144" t="s">
        <v>123</v>
      </c>
      <c r="B71" s="65">
        <v>0</v>
      </c>
      <c r="C71" s="103"/>
      <c r="D71" s="128" t="s">
        <v>112</v>
      </c>
    </row>
    <row r="72" spans="1:4" ht="24.95" customHeight="1" x14ac:dyDescent="0.25">
      <c r="A72" s="101" t="s">
        <v>124</v>
      </c>
      <c r="B72" s="65">
        <v>0</v>
      </c>
      <c r="C72" s="103"/>
      <c r="D72" s="128" t="s">
        <v>114</v>
      </c>
    </row>
    <row r="73" spans="1:4" ht="24.95" customHeight="1" x14ac:dyDescent="0.25">
      <c r="A73" s="101" t="s">
        <v>120</v>
      </c>
      <c r="B73" s="65">
        <v>0</v>
      </c>
      <c r="C73" s="103"/>
      <c r="D73" s="128" t="s">
        <v>116</v>
      </c>
    </row>
    <row r="74" spans="1:4" ht="24.95" customHeight="1" x14ac:dyDescent="0.25">
      <c r="A74" s="105" t="s">
        <v>125</v>
      </c>
      <c r="B74" s="65">
        <v>9.2000000000000011</v>
      </c>
      <c r="C74" s="103"/>
      <c r="D74" s="128" t="s">
        <v>118</v>
      </c>
    </row>
    <row r="75" spans="1:4" ht="24.95" customHeight="1" x14ac:dyDescent="0.25">
      <c r="A75" s="101" t="s">
        <v>124</v>
      </c>
      <c r="B75" s="65">
        <v>11.299999999999999</v>
      </c>
      <c r="C75" s="103"/>
      <c r="D75" s="128" t="s">
        <v>126</v>
      </c>
    </row>
    <row r="76" spans="1:4" ht="24.95" customHeight="1" x14ac:dyDescent="0.25">
      <c r="A76" s="101" t="s">
        <v>127</v>
      </c>
      <c r="B76" s="65">
        <v>2.0999999999999996</v>
      </c>
      <c r="C76" s="103"/>
      <c r="D76" s="128" t="s">
        <v>128</v>
      </c>
    </row>
    <row r="77" spans="1:4" ht="24.95" customHeight="1" x14ac:dyDescent="0.25">
      <c r="A77" s="156" t="s">
        <v>129</v>
      </c>
      <c r="B77" s="65">
        <v>11313.97</v>
      </c>
      <c r="C77" s="98"/>
      <c r="D77" s="128" t="s">
        <v>130</v>
      </c>
    </row>
    <row r="78" spans="1:4" ht="24.95" customHeight="1" x14ac:dyDescent="0.25">
      <c r="A78" s="157" t="s">
        <v>131</v>
      </c>
      <c r="B78" s="65">
        <v>7649.97</v>
      </c>
      <c r="C78" s="98"/>
      <c r="D78" s="130" t="s">
        <v>132</v>
      </c>
    </row>
    <row r="79" spans="1:4" ht="24.95" customHeight="1" x14ac:dyDescent="0.25">
      <c r="A79" s="143" t="s">
        <v>133</v>
      </c>
      <c r="B79" s="65">
        <v>8661</v>
      </c>
      <c r="C79" s="98"/>
      <c r="D79" s="128" t="s">
        <v>134</v>
      </c>
    </row>
    <row r="80" spans="1:4" ht="24.95" customHeight="1" x14ac:dyDescent="0.25">
      <c r="A80" s="145" t="s">
        <v>135</v>
      </c>
      <c r="B80" s="65">
        <v>0</v>
      </c>
      <c r="C80" s="98"/>
      <c r="D80" s="128" t="s">
        <v>136</v>
      </c>
    </row>
    <row r="81" spans="1:4" ht="24.95" customHeight="1" x14ac:dyDescent="0.25">
      <c r="A81" s="108" t="s">
        <v>137</v>
      </c>
      <c r="B81" s="65">
        <v>8668.2999999999993</v>
      </c>
      <c r="C81" s="98"/>
      <c r="D81" s="128" t="s">
        <v>138</v>
      </c>
    </row>
    <row r="82" spans="1:4" ht="24.95" customHeight="1" x14ac:dyDescent="0.25">
      <c r="A82" s="145" t="s">
        <v>139</v>
      </c>
      <c r="B82" s="65">
        <v>-54.399999999999636</v>
      </c>
      <c r="C82" s="98"/>
      <c r="D82" s="128" t="s">
        <v>140</v>
      </c>
    </row>
    <row r="83" spans="1:4" ht="24.95" customHeight="1" x14ac:dyDescent="0.25">
      <c r="A83" s="145" t="s">
        <v>141</v>
      </c>
      <c r="B83" s="65">
        <v>47.099999999999994</v>
      </c>
      <c r="C83" s="98"/>
      <c r="D83" s="128" t="s">
        <v>142</v>
      </c>
    </row>
    <row r="84" spans="1:4" ht="24.95" customHeight="1" x14ac:dyDescent="0.25">
      <c r="A84" s="143" t="s">
        <v>121</v>
      </c>
      <c r="B84" s="65">
        <v>1011.03</v>
      </c>
      <c r="C84" s="98"/>
      <c r="D84" s="133" t="s">
        <v>143</v>
      </c>
    </row>
    <row r="85" spans="1:4" ht="24.95" customHeight="1" x14ac:dyDescent="0.25">
      <c r="A85" s="147" t="s">
        <v>144</v>
      </c>
      <c r="B85" s="65">
        <v>44.53</v>
      </c>
      <c r="C85" s="98"/>
      <c r="D85" s="128" t="s">
        <v>145</v>
      </c>
    </row>
    <row r="86" spans="1:4" ht="24.95" customHeight="1" x14ac:dyDescent="0.25">
      <c r="A86" s="145" t="s">
        <v>146</v>
      </c>
      <c r="B86" s="65">
        <v>2037.3</v>
      </c>
      <c r="C86" s="98"/>
      <c r="D86" s="135" t="s">
        <v>147</v>
      </c>
    </row>
    <row r="87" spans="1:4" ht="24.95" customHeight="1" x14ac:dyDescent="0.25">
      <c r="A87" s="145" t="s">
        <v>148</v>
      </c>
      <c r="B87" s="65">
        <v>-1070.8</v>
      </c>
      <c r="C87" s="98"/>
      <c r="D87" s="135" t="s">
        <v>149</v>
      </c>
    </row>
    <row r="88" spans="1:4" ht="24.95" customHeight="1" x14ac:dyDescent="0.25">
      <c r="A88" s="145" t="s">
        <v>139</v>
      </c>
      <c r="B88" s="65">
        <v>0</v>
      </c>
      <c r="C88" s="98"/>
      <c r="D88" s="128" t="s">
        <v>140</v>
      </c>
    </row>
    <row r="89" spans="1:4" ht="24.95" customHeight="1" x14ac:dyDescent="0.25">
      <c r="A89" s="158" t="s">
        <v>150</v>
      </c>
      <c r="B89" s="65">
        <v>3448</v>
      </c>
      <c r="C89" s="98"/>
      <c r="D89" s="148" t="s">
        <v>215</v>
      </c>
    </row>
    <row r="90" spans="1:4" ht="24.95" customHeight="1" x14ac:dyDescent="0.25">
      <c r="A90" s="143" t="s">
        <v>152</v>
      </c>
      <c r="B90" s="65">
        <v>3774</v>
      </c>
      <c r="C90" s="98"/>
      <c r="D90" s="130" t="s">
        <v>153</v>
      </c>
    </row>
    <row r="91" spans="1:4" ht="24.95" customHeight="1" x14ac:dyDescent="0.25">
      <c r="A91" s="143" t="s">
        <v>154</v>
      </c>
      <c r="B91" s="65">
        <v>326</v>
      </c>
      <c r="C91" s="98"/>
      <c r="D91" s="130" t="s">
        <v>155</v>
      </c>
    </row>
    <row r="92" spans="1:4" ht="24.95" customHeight="1" x14ac:dyDescent="0.25">
      <c r="A92" s="159" t="s">
        <v>156</v>
      </c>
      <c r="B92" s="65">
        <v>216</v>
      </c>
      <c r="C92" s="98"/>
      <c r="D92" s="130" t="s">
        <v>158</v>
      </c>
    </row>
    <row r="93" spans="1:4" ht="24.95" customHeight="1" x14ac:dyDescent="0.25">
      <c r="A93" s="160" t="s">
        <v>159</v>
      </c>
      <c r="B93" s="65">
        <v>6595.7999999999993</v>
      </c>
      <c r="C93" s="98"/>
      <c r="D93" s="128" t="s">
        <v>160</v>
      </c>
    </row>
    <row r="94" spans="1:4" ht="24.95" customHeight="1" x14ac:dyDescent="0.25">
      <c r="A94" s="149" t="s">
        <v>161</v>
      </c>
      <c r="B94" s="65">
        <v>6595.7999999999993</v>
      </c>
      <c r="C94" s="98"/>
      <c r="D94" s="128" t="s">
        <v>162</v>
      </c>
    </row>
    <row r="95" spans="1:4" ht="24.95" customHeight="1" x14ac:dyDescent="0.25">
      <c r="A95" s="150" t="s">
        <v>163</v>
      </c>
      <c r="B95" s="65">
        <v>6595.7999999999993</v>
      </c>
      <c r="C95" s="98"/>
      <c r="D95" s="128" t="s">
        <v>164</v>
      </c>
    </row>
    <row r="96" spans="1:4" ht="24.95" customHeight="1" x14ac:dyDescent="0.25">
      <c r="A96" s="150" t="s">
        <v>165</v>
      </c>
      <c r="B96" s="65">
        <v>6595.7999999999993</v>
      </c>
      <c r="C96" s="98"/>
      <c r="D96" s="128" t="s">
        <v>166</v>
      </c>
    </row>
    <row r="97" spans="1:4" ht="24.95" customHeight="1" x14ac:dyDescent="0.25">
      <c r="A97" s="184" t="s">
        <v>167</v>
      </c>
      <c r="B97" s="170">
        <v>246.3</v>
      </c>
      <c r="C97" s="171"/>
      <c r="D97" s="185" t="s">
        <v>168</v>
      </c>
    </row>
    <row r="98" spans="1:4" ht="24.95" customHeight="1" x14ac:dyDescent="0.25">
      <c r="A98" s="184" t="s">
        <v>169</v>
      </c>
      <c r="B98" s="170">
        <v>-2.5999999999999996</v>
      </c>
      <c r="C98" s="171"/>
      <c r="D98" s="185" t="s">
        <v>170</v>
      </c>
    </row>
    <row r="99" spans="1:4" ht="24.95" customHeight="1" x14ac:dyDescent="0.25">
      <c r="A99" s="184" t="s">
        <v>171</v>
      </c>
      <c r="B99" s="170">
        <v>0</v>
      </c>
      <c r="C99" s="171"/>
      <c r="D99" s="185" t="s">
        <v>172</v>
      </c>
    </row>
    <row r="100" spans="1:4" ht="24.95" customHeight="1" x14ac:dyDescent="0.25">
      <c r="A100" s="184" t="s">
        <v>173</v>
      </c>
      <c r="B100" s="170">
        <v>6352.0999999999995</v>
      </c>
      <c r="C100" s="171"/>
      <c r="D100" s="185" t="s">
        <v>174</v>
      </c>
    </row>
    <row r="101" spans="1:4" ht="24.95" customHeight="1" x14ac:dyDescent="0.25">
      <c r="A101" s="186" t="s">
        <v>175</v>
      </c>
      <c r="B101" s="170">
        <v>-7242.1</v>
      </c>
      <c r="C101" s="171"/>
      <c r="D101" s="187" t="s">
        <v>176</v>
      </c>
    </row>
    <row r="102" spans="1:4" ht="24.95" customHeight="1" x14ac:dyDescent="0.25">
      <c r="A102" s="188" t="s">
        <v>177</v>
      </c>
      <c r="B102" s="170">
        <v>-8818.5</v>
      </c>
      <c r="C102" s="171"/>
      <c r="D102" s="189" t="s">
        <v>178</v>
      </c>
    </row>
    <row r="103" spans="1:4" ht="24.95" customHeight="1" x14ac:dyDescent="0.25">
      <c r="A103" s="188" t="s">
        <v>179</v>
      </c>
      <c r="B103" s="170">
        <v>1576.4</v>
      </c>
      <c r="C103" s="171"/>
      <c r="D103" s="185" t="s">
        <v>180</v>
      </c>
    </row>
    <row r="104" spans="1:4" ht="24.95" customHeight="1" x14ac:dyDescent="0.25">
      <c r="A104" s="186" t="s">
        <v>181</v>
      </c>
      <c r="B104" s="170">
        <v>13594.199999999999</v>
      </c>
      <c r="C104" s="171"/>
      <c r="D104" s="187" t="s">
        <v>182</v>
      </c>
    </row>
    <row r="105" spans="1:4" ht="24.95" customHeight="1" x14ac:dyDescent="0.25">
      <c r="A105" s="190" t="s">
        <v>183</v>
      </c>
      <c r="B105" s="170">
        <v>0</v>
      </c>
      <c r="C105" s="171"/>
      <c r="D105" s="185" t="s">
        <v>184</v>
      </c>
    </row>
    <row r="106" spans="1:4" ht="24.95" customHeight="1" x14ac:dyDescent="0.25">
      <c r="A106" s="190" t="s">
        <v>185</v>
      </c>
      <c r="B106" s="170">
        <v>0</v>
      </c>
      <c r="C106" s="171"/>
      <c r="D106" s="185" t="s">
        <v>186</v>
      </c>
    </row>
    <row r="107" spans="1:4" ht="32.25" customHeight="1" x14ac:dyDescent="0.25">
      <c r="A107" s="178" t="s">
        <v>216</v>
      </c>
      <c r="B107" s="170">
        <v>13594.199999999999</v>
      </c>
      <c r="C107" s="171"/>
      <c r="D107" s="191" t="s">
        <v>217</v>
      </c>
    </row>
    <row r="108" spans="1:4" ht="24.95" customHeight="1" x14ac:dyDescent="0.25">
      <c r="A108" s="186" t="s">
        <v>189</v>
      </c>
      <c r="B108" s="170">
        <v>0</v>
      </c>
      <c r="C108" s="171"/>
      <c r="D108" s="187" t="s">
        <v>190</v>
      </c>
    </row>
    <row r="109" spans="1:4" ht="44.25" customHeight="1" thickBot="1" x14ac:dyDescent="0.3">
      <c r="A109" s="214" t="s">
        <v>191</v>
      </c>
      <c r="B109" s="65">
        <v>-10722.708023060004</v>
      </c>
      <c r="C109" s="119"/>
      <c r="D109" s="56" t="s">
        <v>192</v>
      </c>
    </row>
    <row r="110" spans="1:4" ht="30.75" customHeight="1" x14ac:dyDescent="0.25">
      <c r="A110" s="207" t="s">
        <v>218</v>
      </c>
      <c r="B110" s="207"/>
      <c r="C110" s="208" t="s">
        <v>210</v>
      </c>
      <c r="D110" s="208"/>
    </row>
  </sheetData>
  <mergeCells count="9">
    <mergeCell ref="A51:D51"/>
    <mergeCell ref="A52:D52"/>
    <mergeCell ref="A110:B110"/>
    <mergeCell ref="C110:D110"/>
    <mergeCell ref="A1:D1"/>
    <mergeCell ref="A2:D2"/>
    <mergeCell ref="B3:C3"/>
    <mergeCell ref="A48:B48"/>
    <mergeCell ref="C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Anuual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FATIMA ABDEL</cp:lastModifiedBy>
  <cp:lastPrinted>2023-08-09T06:35:07Z</cp:lastPrinted>
  <dcterms:created xsi:type="dcterms:W3CDTF">2019-04-18T07:24:36Z</dcterms:created>
  <dcterms:modified xsi:type="dcterms:W3CDTF">2023-08-15T06:38:31Z</dcterms:modified>
</cp:coreProperties>
</file>