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موازين النشر\"/>
    </mc:Choice>
  </mc:AlternateContent>
  <bookViews>
    <workbookView xWindow="0" yWindow="0" windowWidth="15360" windowHeight="6825" activeTab="4"/>
  </bookViews>
  <sheets>
    <sheet name="Q1" sheetId="8" r:id="rId1"/>
    <sheet name="Q2" sheetId="9" r:id="rId2"/>
    <sheet name="Q3" sheetId="10" r:id="rId3"/>
    <sheet name="Q4" sheetId="11" r:id="rId4"/>
    <sheet name="Anuual" sheetId="12" r:id="rId5"/>
  </sheets>
  <definedNames>
    <definedName name="_xlnm.Print_Area" localSheetId="0">'Q1'!#REF!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2" l="1"/>
  <c r="B7" i="12"/>
  <c r="B8" i="12"/>
  <c r="B17" i="12"/>
  <c r="B24" i="12"/>
  <c r="B57" i="11"/>
  <c r="B61" i="11"/>
  <c r="B66" i="11"/>
  <c r="B69" i="11"/>
  <c r="B73" i="11"/>
  <c r="B76" i="11"/>
  <c r="B81" i="11"/>
  <c r="B86" i="11"/>
  <c r="B91" i="11"/>
  <c r="B103" i="11"/>
  <c r="B102" i="11" s="1"/>
  <c r="B98" i="11" s="1"/>
  <c r="B106" i="11"/>
  <c r="B72" i="11" l="1"/>
  <c r="B80" i="11"/>
  <c r="B79" i="11" s="1"/>
  <c r="B65" i="11"/>
  <c r="B95" i="11"/>
  <c r="B97" i="11"/>
  <c r="B96" i="11" s="1"/>
  <c r="B46" i="11"/>
  <c r="B44" i="11"/>
  <c r="B41" i="11"/>
  <c r="B35" i="11"/>
  <c r="B33" i="11" s="1"/>
  <c r="B31" i="11" s="1"/>
  <c r="B28" i="11"/>
  <c r="C24" i="11"/>
  <c r="B24" i="11"/>
  <c r="C18" i="11"/>
  <c r="B18" i="11"/>
  <c r="B13" i="11"/>
  <c r="B10" i="11"/>
  <c r="B105" i="10"/>
  <c r="B102" i="10"/>
  <c r="B90" i="10"/>
  <c r="B85" i="10"/>
  <c r="B80" i="10"/>
  <c r="B75" i="10"/>
  <c r="B72" i="10"/>
  <c r="B68" i="10"/>
  <c r="B65" i="10"/>
  <c r="B64" i="10" s="1"/>
  <c r="B60" i="10"/>
  <c r="B56" i="10"/>
  <c r="B45" i="10"/>
  <c r="B43" i="10"/>
  <c r="B40" i="10"/>
  <c r="B39" i="10" s="1"/>
  <c r="B37" i="10" s="1"/>
  <c r="B34" i="10"/>
  <c r="B32" i="10" s="1"/>
  <c r="B30" i="10" s="1"/>
  <c r="B27" i="10"/>
  <c r="C23" i="10"/>
  <c r="B23" i="10"/>
  <c r="C17" i="10"/>
  <c r="B17" i="10"/>
  <c r="B16" i="10" s="1"/>
  <c r="B7" i="10" s="1"/>
  <c r="C16" i="10"/>
  <c r="B12" i="10"/>
  <c r="B9" i="10"/>
  <c r="B8" i="10"/>
  <c r="B105" i="9"/>
  <c r="B102" i="9"/>
  <c r="B90" i="9"/>
  <c r="B85" i="9"/>
  <c r="B79" i="9" s="1"/>
  <c r="B78" i="9" s="1"/>
  <c r="B80" i="9"/>
  <c r="B75" i="9"/>
  <c r="B71" i="9" s="1"/>
  <c r="B72" i="9"/>
  <c r="B68" i="9"/>
  <c r="B65" i="9"/>
  <c r="B60" i="9"/>
  <c r="B56" i="9"/>
  <c r="B45" i="9"/>
  <c r="B43" i="9" s="1"/>
  <c r="B40" i="9"/>
  <c r="B34" i="9"/>
  <c r="B32" i="9"/>
  <c r="B30" i="9" s="1"/>
  <c r="B27" i="9"/>
  <c r="C23" i="9"/>
  <c r="B23" i="9"/>
  <c r="C20" i="9"/>
  <c r="C17" i="9" s="1"/>
  <c r="C16" i="9" s="1"/>
  <c r="B17" i="9"/>
  <c r="B16" i="9" s="1"/>
  <c r="B12" i="9"/>
  <c r="B8" i="9" s="1"/>
  <c r="B7" i="9" s="1"/>
  <c r="B9" i="9"/>
  <c r="B64" i="11" l="1"/>
  <c r="B60" i="11" s="1"/>
  <c r="B40" i="11"/>
  <c r="B38" i="11" s="1"/>
  <c r="B17" i="11"/>
  <c r="B9" i="11"/>
  <c r="C17" i="11"/>
  <c r="B71" i="10"/>
  <c r="B63" i="10" s="1"/>
  <c r="B101" i="10"/>
  <c r="B97" i="10" s="1"/>
  <c r="B94" i="10" s="1"/>
  <c r="B79" i="10"/>
  <c r="B78" i="10" s="1"/>
  <c r="B6" i="9"/>
  <c r="B39" i="9"/>
  <c r="B37" i="9" s="1"/>
  <c r="B64" i="9"/>
  <c r="B101" i="9"/>
  <c r="B97" i="9" s="1"/>
  <c r="B96" i="9" s="1"/>
  <c r="B95" i="9" s="1"/>
  <c r="B6" i="10"/>
  <c r="B63" i="9"/>
  <c r="B94" i="9"/>
  <c r="B8" i="11" l="1"/>
  <c r="B7" i="11" s="1"/>
  <c r="B111" i="11" s="1"/>
  <c r="B59" i="10"/>
  <c r="B110" i="10" s="1"/>
  <c r="B96" i="10"/>
  <c r="B95" i="10" s="1"/>
  <c r="B59" i="9"/>
  <c r="B110" i="9" s="1"/>
  <c r="B105" i="8" l="1"/>
  <c r="B102" i="8"/>
  <c r="B101" i="8" s="1"/>
  <c r="B97" i="8" s="1"/>
  <c r="B90" i="8"/>
  <c r="B85" i="8"/>
  <c r="B80" i="8"/>
  <c r="B75" i="8"/>
  <c r="B71" i="8" s="1"/>
  <c r="B72" i="8"/>
  <c r="B68" i="8"/>
  <c r="B65" i="8"/>
  <c r="B64" i="8" s="1"/>
  <c r="B60" i="8"/>
  <c r="B56" i="8"/>
  <c r="B46" i="8"/>
  <c r="B44" i="8" s="1"/>
  <c r="B41" i="8"/>
  <c r="B35" i="8"/>
  <c r="B33" i="8"/>
  <c r="B31" i="8" s="1"/>
  <c r="B28" i="8"/>
  <c r="C24" i="8"/>
  <c r="B24" i="8"/>
  <c r="B17" i="8" s="1"/>
  <c r="C18" i="8"/>
  <c r="C17" i="8" s="1"/>
  <c r="B18" i="8"/>
  <c r="B13" i="8"/>
  <c r="B10" i="8"/>
  <c r="B9" i="8" s="1"/>
  <c r="B8" i="8" l="1"/>
  <c r="B63" i="8"/>
  <c r="B79" i="8"/>
  <c r="B78" i="8" s="1"/>
  <c r="B40" i="8"/>
  <c r="B38" i="8" s="1"/>
  <c r="B94" i="8"/>
  <c r="B96" i="8"/>
  <c r="B95" i="8" s="1"/>
  <c r="B59" i="8" l="1"/>
  <c r="B110" i="8" s="1"/>
  <c r="B7" i="8"/>
</calcChain>
</file>

<file path=xl/sharedStrings.xml><?xml version="1.0" encoding="utf-8"?>
<sst xmlns="http://schemas.openxmlformats.org/spreadsheetml/2006/main" count="1098" uniqueCount="246">
  <si>
    <t xml:space="preserve"> Million Of  U.S $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</si>
  <si>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</si>
  <si>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</si>
  <si>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</si>
  <si>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</si>
  <si>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</si>
  <si>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</si>
  <si>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</si>
  <si>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</si>
  <si>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</si>
  <si>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</si>
  <si>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</si>
  <si>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</si>
  <si>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</si>
  <si>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</si>
  <si>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</si>
  <si>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</si>
  <si>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</si>
  <si>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</si>
  <si>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</si>
  <si>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</si>
  <si>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</si>
  <si>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</si>
  <si>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</si>
  <si>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</si>
  <si>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</si>
  <si>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</si>
  <si>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</si>
  <si>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</si>
  <si>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</si>
  <si>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</si>
  <si>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</si>
  <si>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</si>
  <si>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</si>
  <si>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</si>
  <si>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</si>
  <si>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</si>
  <si>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</si>
  <si>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</si>
  <si>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</si>
  <si>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</si>
  <si>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</si>
  <si>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</si>
  <si>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</si>
  <si>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</si>
  <si>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</si>
  <si>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</si>
  <si>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</si>
  <si>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</si>
  <si>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</si>
  <si>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</si>
  <si>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</si>
  <si>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</si>
  <si>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</si>
  <si>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</si>
  <si>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</si>
  <si>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</si>
  <si>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</si>
  <si>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</si>
  <si>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</si>
  <si>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</si>
  <si>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</si>
  <si>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- others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</si>
  <si>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</si>
  <si>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</si>
  <si>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</si>
  <si>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</si>
  <si>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</si>
  <si>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</si>
  <si>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   ــ المقبوضات </t>
  </si>
  <si>
    <t xml:space="preserve">                       اجمالي المنح</t>
  </si>
  <si>
    <t xml:space="preserve">            التحويلات الجارية الاخرى                          </t>
  </si>
  <si>
    <t xml:space="preserve">                  ــ المدفوعات   </t>
  </si>
  <si>
    <t xml:space="preserve">                      اجمالي المنح</t>
  </si>
  <si>
    <t xml:space="preserve">           التحويلات الجارية الاخرى                          </t>
  </si>
  <si>
    <t xml:space="preserve">                            صندوق التعويضات </t>
  </si>
  <si>
    <t xml:space="preserve">                            أخرى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</si>
  <si>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</si>
  <si>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</si>
  <si>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</si>
  <si>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</si>
  <si>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</si>
  <si>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</si>
  <si>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</si>
  <si>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</si>
  <si>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</si>
  <si>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</si>
  <si>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</si>
  <si>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</si>
  <si>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</si>
  <si>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</si>
  <si>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</si>
  <si>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</si>
  <si>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</si>
  <si>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</si>
  <si>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</si>
  <si>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</si>
  <si>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</si>
  <si>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</si>
  <si>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</si>
  <si>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</si>
  <si>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</si>
  <si>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</si>
  <si>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</si>
  <si>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</si>
  <si>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</si>
  <si>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</si>
  <si>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</si>
  <si>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</si>
  <si>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</si>
  <si>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</si>
  <si>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</si>
  <si>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</si>
  <si>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</si>
  <si>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</si>
  <si>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</si>
  <si>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</si>
  <si>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</si>
  <si>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</si>
  <si>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</si>
  <si>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</si>
  <si>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</si>
  <si>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</si>
  <si>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</si>
  <si>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</si>
  <si>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</si>
  <si>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</si>
  <si>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</si>
  <si>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</si>
  <si>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</si>
  <si>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</si>
  <si>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</si>
  <si>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</si>
  <si>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</si>
  <si>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</si>
  <si>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</si>
  <si>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</si>
  <si>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</si>
  <si>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</si>
  <si>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</si>
  <si>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</si>
  <si>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</si>
  <si>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</si>
  <si>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</si>
  <si>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</si>
  <si>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>-77</t>
  </si>
  <si>
    <t>-106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</si>
  <si>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</si>
  <si>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</si>
  <si>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</si>
  <si>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</si>
  <si>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</si>
  <si>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</si>
  <si>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</si>
  <si>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</si>
  <si>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</si>
  <si>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</si>
  <si>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</si>
  <si>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</si>
  <si>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</si>
  <si>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</si>
  <si>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</si>
  <si>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</si>
  <si>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</si>
  <si>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</si>
  <si>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</si>
  <si>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</si>
  <si>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</si>
  <si>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</si>
  <si>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</si>
  <si>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</si>
  <si>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</si>
  <si>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</si>
  <si>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</si>
  <si>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</si>
  <si>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</si>
  <si>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</si>
  <si>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</si>
  <si>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</si>
  <si>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</si>
  <si>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</si>
  <si>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 xml:space="preserve">Source : Central Bank Of Iraq \ Statistical and Research Department \ Balance Of Payments  and  External Trade Division.                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</si>
  <si>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</si>
  <si>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</si>
  <si>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ــ Receipts</t>
  </si>
  <si>
    <t xml:space="preserve">               ــ Payments</t>
  </si>
  <si>
    <t xml:space="preserve">                           Total of Grants                   </t>
  </si>
  <si>
    <t xml:space="preserve">                                        Other current transfers                   </t>
  </si>
  <si>
    <t>ملاحظة :( q1-q4) للسنوات (2013-2017 ) بيانات محدثة وq1.2018 بيانات اولية .</t>
  </si>
  <si>
    <t>المصدر: البنك المركزي العراقي /دائرة الاحصاء والابحاث / قسم ميزان المدفوعات والتجارة الخارجية</t>
  </si>
  <si>
    <t xml:space="preserve">ميزان المدفوعات العراقي 2017 حسب منهجية الطبعة السادسة </t>
  </si>
  <si>
    <t xml:space="preserve">                                                                       ميزان المدفوعات العراقي 2017 حسب منهجية الطبعة السادسة                     </t>
  </si>
  <si>
    <t xml:space="preserve">                           IRAQI BALANCE OF PAYMENTS(BPM6)  2017                                                           </t>
  </si>
  <si>
    <t xml:space="preserve">ميزان المدفوعات العراقي للفصل الثاني 2017 حسب منهجية الطبعة السادسة </t>
  </si>
  <si>
    <t>IRAQI BALANCE OF PAYMENTS(BPM6)q2  2017</t>
  </si>
  <si>
    <t xml:space="preserve">ميزان المدفوعات العراقي للفصل الثالث2017 حسب منهجية الطبعة السادسة </t>
  </si>
  <si>
    <t>IRAQI BALANCE OF PAYMENTS(BPM6)q3  2017</t>
  </si>
  <si>
    <t xml:space="preserve">ميزان المدفوعات العراقي للفصل الرابع 2017 حسب منهجية الطبعة السادسة </t>
  </si>
  <si>
    <t>IRAQI BALANCE OF PAYMENTS(BPM6)q4  2017</t>
  </si>
  <si>
    <t>IRAQI BALANCE OF PAYMENTS(BPM6) 2017</t>
  </si>
  <si>
    <t>187.0</t>
  </si>
  <si>
    <t>4.0</t>
  </si>
  <si>
    <t xml:space="preserve">                                   ــ ادوات السوق النقدية /                                     صافي المشتقات المالية </t>
  </si>
  <si>
    <t xml:space="preserve">                            ــ Money Market                                      Instrument\Financtial /                                  Derivatives,net   </t>
  </si>
  <si>
    <t>ملاحظة : البيانات محدثة  .</t>
  </si>
  <si>
    <t>Note :Data are updated  .</t>
  </si>
  <si>
    <t xml:space="preserve">                                   ــ ادوات السوق النقدية /                                          صافي المشتقات المالية </t>
  </si>
  <si>
    <t xml:space="preserve">                         UN Compensation Fund</t>
  </si>
  <si>
    <t xml:space="preserve">                          Others</t>
  </si>
  <si>
    <t>المصدر: البنك المركزي العراقي /دائرة الاحصاء والابحاث / قسم ميزان  المدفوعات والتجارة الخارجية</t>
  </si>
  <si>
    <t xml:space="preserve">              -  الفوائد على الدين العام الخارجي          </t>
  </si>
  <si>
    <t xml:space="preserve">               -  اخــرى                                       </t>
  </si>
  <si>
    <t xml:space="preserve">            ب- صافي الاستثمار لشركات الايداع الاخرى                           (الموجودات - المطلوبات )     </t>
  </si>
  <si>
    <t>رابعا - صافي السهو والخطأ                                    الحساب المالي -(الحساب الجاري+الحساب الراسمالي)</t>
  </si>
  <si>
    <t xml:space="preserve">                     -  الفوائد على الدين العام الخارجي         </t>
  </si>
  <si>
    <t xml:space="preserve">                   -  اخــرى                                     </t>
  </si>
  <si>
    <t xml:space="preserve">            ب- صافي الاستثمار لشركات الايداع الاخرى                         (الموجودات - المطلوبات ) </t>
  </si>
  <si>
    <t xml:space="preserve">                               UN Compensation Fund</t>
  </si>
  <si>
    <t xml:space="preserve">                               Others</t>
  </si>
  <si>
    <t xml:space="preserve">                                                                ميزان المدفوعات العراقي للفصل الاول 2017 حسب منهجية الطبعة السادسة                                                                                                 </t>
  </si>
  <si>
    <t xml:space="preserve">                          IRAQI BALANCE OF PAYMENTS(BPM6)q1 2017                   </t>
  </si>
  <si>
    <t xml:space="preserve">                                UN Compensation Fund</t>
  </si>
  <si>
    <t xml:space="preserve">                                Others</t>
  </si>
  <si>
    <t xml:space="preserve">                       - ائتمانات التجارة</t>
  </si>
  <si>
    <t xml:space="preserve">              -  الفوائد على الدين العام الخارجي      </t>
  </si>
  <si>
    <t xml:space="preserve">                 -  اخــرى                                    </t>
  </si>
  <si>
    <t xml:space="preserve">                                 UN Compensation Fund</t>
  </si>
  <si>
    <t xml:space="preserve">                                 Others</t>
  </si>
  <si>
    <t>رابعا - صافي السهو والخطأ                                       الحساب المالي -(الحساب الجاري+الحساب الراسمالي)</t>
  </si>
  <si>
    <t xml:space="preserve">              -  الفوائد على الدين العام الخارجي           </t>
  </si>
  <si>
    <t xml:space="preserve">  -  اخــرى                                     </t>
  </si>
  <si>
    <t>رابعا - صافي السهو والخطأ                                         الحساب المالي -(الحساب الجاري+الحساب الراسمالي)</t>
  </si>
  <si>
    <t xml:space="preserve">                                   ــ ادوات السوق النقدية / صافي                                       المشتقات المالية </t>
  </si>
  <si>
    <t>مليون دولار</t>
  </si>
  <si>
    <t>**: تتضمن  تكاليف الشحن والتامين المستقطعة من قيمة الاستيرادات سيف والبالغة  (1440.1) مليون دولار</t>
  </si>
  <si>
    <t>**: تتضمن  تكاليف الشحن والتامين المستقطعة من قيمة الاستيرادات سيف والبالغة  (1418.9) مليون دولار</t>
  </si>
  <si>
    <t>**Includes the costs of shipment &amp; insurance detucted from imports value CIF (1440.1) million US $</t>
  </si>
  <si>
    <t>**Includes the costs of shipment &amp; insurance detucted from imports value CIF (1418.9) million US $</t>
  </si>
  <si>
    <t>**Includes the costs of shipment &amp; insurance detucted from imports value CIF (1515.5) million US $</t>
  </si>
  <si>
    <t xml:space="preserve">                                             ميزان المدفوعات العراقي للفصل الاول 2017 حسب منهجية الطبعة السادسة                                                                                                 </t>
  </si>
  <si>
    <t>**: تتضمن  تكاليف الشحن والتامين المستقطعة من قيمة الاستيرادات سيف والبالغة  (5709.8) مليون دولار</t>
  </si>
  <si>
    <t>**Includes the costs of shipment &amp; insurance detucted from imports value CIF (5709.8) million US $</t>
  </si>
  <si>
    <t>**: تتضمن  تكاليف الشحن والتامين المستقطعة من قيمة الاستيرادات سيف والبالغة  (1335.4) مليون دولار</t>
  </si>
  <si>
    <t>**Includes the costs of shipment &amp; insurance detucted from imports value CIF (1335.4) million US $</t>
  </si>
  <si>
    <t xml:space="preserve">                            ــ Money Market                                                                      Instrument\Financtial /Derivatives,net   </t>
  </si>
  <si>
    <t>**: تتضمن  تكاليف الشحن والتامين المستقطعة من قيمة الاستيرادات سيف والبالغة  (1515.5) مليون دولار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</si>
</sst>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2" xfId="1" applyFont="1" applyFill="1" applyBorder="1"/>
    <xf numFmtId="0" fontId="2" fillId="0" borderId="2" xfId="1" applyFont="1" applyFill="1" applyBorder="1"/>
    <xf numFmtId="0" fontId="3" fillId="0" borderId="4" xfId="1" applyFont="1" applyFill="1" applyBorder="1"/>
    <xf numFmtId="0" fontId="2" fillId="0" borderId="6" xfId="1" applyFont="1" applyFill="1" applyBorder="1"/>
    <xf numFmtId="0" fontId="3" fillId="0" borderId="6" xfId="1" applyFont="1" applyFill="1" applyBorder="1"/>
    <xf numFmtId="2" fontId="2" fillId="0" borderId="6" xfId="1" applyNumberFormat="1" applyFont="1" applyFill="1" applyBorder="1" applyAlignment="1">
      <alignment horizontal="left" indent="1"/>
    </xf>
    <xf numFmtId="2" fontId="3" fillId="0" borderId="6" xfId="1" applyNumberFormat="1" applyFont="1" applyFill="1" applyBorder="1" applyAlignment="1">
      <alignment horizontal="left" indent="1"/>
    </xf>
    <xf numFmtId="2" fontId="3" fillId="0" borderId="6" xfId="1" applyNumberFormat="1" applyFont="1" applyFill="1" applyBorder="1" applyAlignment="1">
      <alignment horizontal="left"/>
    </xf>
    <xf numFmtId="2" fontId="3" fillId="0" borderId="6" xfId="1" applyNumberFormat="1" applyFont="1" applyFill="1" applyBorder="1" applyAlignment="1">
      <alignment horizontal="left" vertical="center" indent="4"/>
    </xf>
    <xf numFmtId="3" fontId="3" fillId="0" borderId="2" xfId="1" applyNumberFormat="1" applyFont="1" applyFill="1" applyBorder="1" applyAlignment="1">
      <alignment horizontal="left" indent="1"/>
    </xf>
    <xf numFmtId="3" fontId="3" fillId="0" borderId="2" xfId="1" applyNumberFormat="1" applyFont="1" applyFill="1" applyBorder="1" applyAlignment="1">
      <alignment horizontal="left" readingOrder="1"/>
    </xf>
    <xf numFmtId="3" fontId="3" fillId="0" borderId="2" xfId="1" applyNumberFormat="1" applyFont="1" applyFill="1" applyBorder="1" applyAlignment="1">
      <alignment horizontal="left" wrapText="1" readingOrder="1"/>
    </xf>
    <xf numFmtId="3" fontId="3" fillId="0" borderId="2" xfId="1" applyNumberFormat="1" applyFont="1" applyFill="1" applyBorder="1" applyAlignment="1"/>
    <xf numFmtId="3" fontId="3" fillId="0" borderId="2" xfId="1" applyNumberFormat="1" applyFont="1" applyFill="1" applyBorder="1" applyAlignment="1">
      <alignment horizontal="left"/>
    </xf>
    <xf numFmtId="3" fontId="3" fillId="0" borderId="2" xfId="1" applyNumberFormat="1" applyFont="1" applyFill="1" applyBorder="1" applyAlignment="1">
      <alignment horizontal="left" indent="3"/>
    </xf>
    <xf numFmtId="0" fontId="3" fillId="0" borderId="2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left" indent="2" readingOrder="1"/>
    </xf>
    <xf numFmtId="0" fontId="3" fillId="0" borderId="2" xfId="1" applyFont="1" applyFill="1" applyBorder="1" applyAlignment="1">
      <alignment horizontal="left" indent="2"/>
    </xf>
    <xf numFmtId="3" fontId="3" fillId="0" borderId="2" xfId="1" applyNumberFormat="1" applyFont="1" applyFill="1" applyBorder="1" applyAlignment="1">
      <alignment horizontal="center"/>
    </xf>
    <xf numFmtId="0" fontId="6" fillId="0" borderId="0" xfId="0" applyFont="1" applyFill="1"/>
    <xf numFmtId="2" fontId="2" fillId="0" borderId="6" xfId="1" applyNumberFormat="1" applyFont="1" applyFill="1" applyBorder="1" applyAlignment="1">
      <alignment horizontal="left" indent="2"/>
    </xf>
    <xf numFmtId="2" fontId="2" fillId="0" borderId="6" xfId="1" applyNumberFormat="1" applyFont="1" applyFill="1" applyBorder="1" applyAlignment="1">
      <alignment horizontal="left" vertical="center" indent="2"/>
    </xf>
    <xf numFmtId="164" fontId="3" fillId="0" borderId="2" xfId="1" applyNumberFormat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left" indent="3"/>
    </xf>
    <xf numFmtId="2" fontId="2" fillId="0" borderId="6" xfId="1" applyNumberFormat="1" applyFont="1" applyFill="1" applyBorder="1" applyAlignment="1">
      <alignment horizontal="left"/>
    </xf>
    <xf numFmtId="2" fontId="3" fillId="0" borderId="6" xfId="1" applyNumberFormat="1" applyFont="1" applyFill="1" applyBorder="1" applyAlignment="1">
      <alignment horizontal="left" vertical="center" wrapText="1" readingOrder="1"/>
    </xf>
    <xf numFmtId="0" fontId="7" fillId="0" borderId="0" xfId="0" applyFont="1" applyFill="1"/>
    <xf numFmtId="0" fontId="8" fillId="0" borderId="0" xfId="0" applyFont="1"/>
    <xf numFmtId="0" fontId="6" fillId="0" borderId="0" xfId="0" applyFont="1" applyFill="1" applyAlignment="1">
      <alignment horizontal="right" readingOrder="2"/>
    </xf>
    <xf numFmtId="164" fontId="3" fillId="0" borderId="3" xfId="1" applyNumberFormat="1" applyFont="1" applyFill="1" applyBorder="1" applyAlignment="1">
      <alignment horizontal="center"/>
    </xf>
    <xf numFmtId="0" fontId="0" fillId="0" borderId="0" xfId="0" applyBorder="1"/>
    <xf numFmtId="2" fontId="2" fillId="0" borderId="2" xfId="1" applyNumberFormat="1" applyFont="1" applyFill="1" applyBorder="1" applyAlignment="1">
      <alignment horizontal="left" indent="1"/>
    </xf>
    <xf numFmtId="2" fontId="3" fillId="0" borderId="2" xfId="1" applyNumberFormat="1" applyFont="1" applyFill="1" applyBorder="1" applyAlignment="1">
      <alignment horizontal="left" indent="1"/>
    </xf>
    <xf numFmtId="2" fontId="3" fillId="0" borderId="2" xfId="1" applyNumberFormat="1" applyFont="1" applyFill="1" applyBorder="1" applyAlignment="1">
      <alignment horizontal="left"/>
    </xf>
    <xf numFmtId="2" fontId="2" fillId="0" borderId="2" xfId="1" applyNumberFormat="1" applyFont="1" applyFill="1" applyBorder="1" applyAlignment="1">
      <alignment horizontal="left" indent="2"/>
    </xf>
    <xf numFmtId="2" fontId="3" fillId="0" borderId="2" xfId="1" applyNumberFormat="1" applyFont="1" applyFill="1" applyBorder="1" applyAlignment="1">
      <alignment horizontal="left" vertical="center" indent="4"/>
    </xf>
    <xf numFmtId="2" fontId="2" fillId="0" borderId="2" xfId="1" applyNumberFormat="1" applyFont="1" applyFill="1" applyBorder="1" applyAlignment="1">
      <alignment horizontal="left" vertical="center" indent="2"/>
    </xf>
    <xf numFmtId="2" fontId="2" fillId="0" borderId="2" xfId="1" applyNumberFormat="1" applyFont="1" applyFill="1" applyBorder="1" applyAlignment="1">
      <alignment horizontal="left" indent="3"/>
    </xf>
    <xf numFmtId="2" fontId="2" fillId="0" borderId="2" xfId="1" applyNumberFormat="1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left" vertical="center" wrapText="1" readingOrder="1"/>
    </xf>
    <xf numFmtId="2" fontId="2" fillId="0" borderId="2" xfId="1" applyNumberFormat="1" applyFont="1" applyFill="1" applyBorder="1" applyAlignment="1">
      <alignment wrapText="1"/>
    </xf>
    <xf numFmtId="164" fontId="10" fillId="0" borderId="2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wrapText="1"/>
    </xf>
    <xf numFmtId="2" fontId="2" fillId="0" borderId="8" xfId="1" applyNumberFormat="1" applyFont="1" applyFill="1" applyBorder="1" applyAlignment="1">
      <alignment vertical="top" wrapText="1"/>
    </xf>
    <xf numFmtId="164" fontId="3" fillId="0" borderId="0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2" fontId="2" fillId="0" borderId="0" xfId="1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6" fillId="0" borderId="0" xfId="0" quotePrefix="1" applyFont="1" applyFill="1" applyBorder="1" applyAlignment="1">
      <alignment horizontal="left" wrapText="1" readingOrder="1"/>
    </xf>
    <xf numFmtId="0" fontId="0" fillId="0" borderId="0" xfId="0" applyBorder="1" applyAlignment="1">
      <alignment wrapText="1"/>
    </xf>
    <xf numFmtId="0" fontId="3" fillId="0" borderId="2" xfId="0" applyFont="1" applyFill="1" applyBorder="1"/>
    <xf numFmtId="49" fontId="3" fillId="0" borderId="2" xfId="0" applyNumberFormat="1" applyFont="1" applyFill="1" applyBorder="1" applyAlignment="1">
      <alignment horizontal="right" readingOrder="2"/>
    </xf>
    <xf numFmtId="0" fontId="3" fillId="0" borderId="2" xfId="0" applyFont="1" applyFill="1" applyBorder="1" applyAlignment="1">
      <alignment horizontal="right" readingOrder="2"/>
    </xf>
    <xf numFmtId="0" fontId="2" fillId="0" borderId="2" xfId="0" applyFont="1" applyFill="1" applyBorder="1" applyAlignment="1">
      <alignment horizontal="right" readingOrder="2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readingOrder="2"/>
    </xf>
    <xf numFmtId="0" fontId="3" fillId="0" borderId="2" xfId="0" applyFont="1" applyFill="1" applyBorder="1" applyAlignment="1">
      <alignment horizontal="center" readingOrder="2"/>
    </xf>
    <xf numFmtId="2" fontId="2" fillId="0" borderId="2" xfId="1" applyNumberFormat="1" applyFont="1" applyFill="1" applyBorder="1"/>
    <xf numFmtId="2" fontId="3" fillId="0" borderId="2" xfId="1" applyNumberFormat="1" applyFont="1" applyFill="1" applyBorder="1" applyAlignment="1">
      <alignment horizontal="left" indent="1" readingOrder="1"/>
    </xf>
    <xf numFmtId="2" fontId="3" fillId="0" borderId="2" xfId="1" applyNumberFormat="1" applyFont="1" applyFill="1" applyBorder="1" applyAlignment="1">
      <alignment horizontal="left" indent="4"/>
    </xf>
    <xf numFmtId="2" fontId="3" fillId="0" borderId="2" xfId="1" applyNumberFormat="1" applyFont="1" applyFill="1" applyBorder="1" applyAlignment="1">
      <alignment horizontal="left" indent="3"/>
    </xf>
    <xf numFmtId="2" fontId="3" fillId="0" borderId="2" xfId="1" applyNumberFormat="1" applyFont="1" applyFill="1" applyBorder="1" applyAlignment="1">
      <alignment horizontal="left" indent="2"/>
    </xf>
    <xf numFmtId="2" fontId="11" fillId="0" borderId="2" xfId="1" applyNumberFormat="1" applyFont="1" applyFill="1" applyBorder="1" applyAlignment="1">
      <alignment horizontal="left" indent="2"/>
    </xf>
    <xf numFmtId="0" fontId="11" fillId="0" borderId="2" xfId="0" applyFont="1" applyFill="1" applyBorder="1"/>
    <xf numFmtId="0" fontId="12" fillId="0" borderId="2" xfId="0" applyFont="1" applyFill="1" applyBorder="1"/>
    <xf numFmtId="0" fontId="12" fillId="0" borderId="2" xfId="0" applyFont="1" applyFill="1" applyBorder="1" applyAlignment="1">
      <alignment horizontal="right" readingOrder="2"/>
    </xf>
    <xf numFmtId="2" fontId="3" fillId="0" borderId="2" xfId="1" applyNumberFormat="1" applyFont="1" applyFill="1" applyBorder="1" applyAlignment="1">
      <alignment horizontal="left" indent="2" readingOrder="1"/>
    </xf>
    <xf numFmtId="2" fontId="3" fillId="0" borderId="2" xfId="1" applyNumberFormat="1" applyFont="1" applyFill="1" applyBorder="1" applyAlignment="1">
      <alignment horizontal="left" indent="2" readingOrder="2"/>
    </xf>
    <xf numFmtId="0" fontId="3" fillId="0" borderId="2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13" fillId="0" borderId="0" xfId="0" applyFont="1"/>
    <xf numFmtId="0" fontId="1" fillId="0" borderId="0" xfId="0" quotePrefix="1" applyFont="1" applyFill="1" applyAlignment="1">
      <alignment horizontal="left" wrapText="1" readingOrder="1"/>
    </xf>
    <xf numFmtId="0" fontId="13" fillId="0" borderId="0" xfId="0" applyFont="1" applyAlignment="1">
      <alignment wrapText="1"/>
    </xf>
    <xf numFmtId="0" fontId="3" fillId="0" borderId="0" xfId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5" fillId="0" borderId="0" xfId="0" applyFont="1" applyFill="1" applyAlignment="1">
      <alignment horizontal="left" wrapText="1" readingOrder="1"/>
    </xf>
    <xf numFmtId="0" fontId="15" fillId="0" borderId="0" xfId="0" applyFont="1" applyFill="1" applyAlignment="1">
      <alignment horizontal="right" readingOrder="2"/>
    </xf>
    <xf numFmtId="0" fontId="15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Fill="1"/>
    <xf numFmtId="0" fontId="15" fillId="0" borderId="0" xfId="0" applyFont="1" applyFill="1" applyAlignment="1">
      <alignment horizontal="right" wrapText="1" readingOrder="2"/>
    </xf>
    <xf numFmtId="0" fontId="15" fillId="0" borderId="0" xfId="0" applyFont="1" applyAlignment="1">
      <alignment horizontal="left"/>
    </xf>
    <xf numFmtId="0" fontId="16" fillId="0" borderId="0" xfId="0" applyFont="1" applyFill="1"/>
    <xf numFmtId="0" fontId="3" fillId="0" borderId="0" xfId="1" applyFont="1" applyFill="1" applyBorder="1" applyAlignment="1">
      <alignment horizontal="left"/>
    </xf>
    <xf numFmtId="0" fontId="1" fillId="0" borderId="0" xfId="0" applyFont="1" applyFill="1" applyAlignment="1">
      <alignment horizontal="left" wrapText="1" readingOrder="1"/>
    </xf>
    <xf numFmtId="0" fontId="1" fillId="0" borderId="0" xfId="0" applyFont="1" applyFill="1" applyAlignment="1">
      <alignment horizontal="right" readingOrder="2"/>
    </xf>
    <xf numFmtId="0" fontId="1" fillId="0" borderId="0" xfId="0" applyFont="1" applyAlignment="1">
      <alignment horizontal="left"/>
    </xf>
    <xf numFmtId="0" fontId="17" fillId="0" borderId="0" xfId="0" applyFont="1" applyFill="1"/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1" xfId="1" applyFont="1" applyBorder="1" applyAlignment="1">
      <alignment horizontal="left"/>
    </xf>
    <xf numFmtId="0" fontId="13" fillId="0" borderId="1" xfId="0" applyFont="1" applyBorder="1"/>
    <xf numFmtId="0" fontId="10" fillId="0" borderId="2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 readingOrder="1"/>
    </xf>
    <xf numFmtId="0" fontId="3" fillId="0" borderId="1" xfId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/>
    <xf numFmtId="0" fontId="2" fillId="0" borderId="7" xfId="0" applyFont="1" applyFill="1" applyBorder="1" applyAlignment="1">
      <alignment horizontal="right" readingOrder="2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2" fontId="2" fillId="0" borderId="6" xfId="1" applyNumberFormat="1" applyFont="1" applyFill="1" applyBorder="1"/>
    <xf numFmtId="0" fontId="3" fillId="0" borderId="7" xfId="0" applyFont="1" applyFill="1" applyBorder="1" applyAlignment="1">
      <alignment horizontal="right" readingOrder="2"/>
    </xf>
    <xf numFmtId="2" fontId="3" fillId="0" borderId="6" xfId="1" applyNumberFormat="1" applyFont="1" applyFill="1" applyBorder="1" applyAlignment="1">
      <alignment horizontal="left" indent="1" readingOrder="1"/>
    </xf>
    <xf numFmtId="0" fontId="2" fillId="0" borderId="7" xfId="0" applyFont="1" applyFill="1" applyBorder="1"/>
    <xf numFmtId="2" fontId="3" fillId="0" borderId="6" xfId="1" applyNumberFormat="1" applyFont="1" applyFill="1" applyBorder="1" applyAlignment="1">
      <alignment horizontal="left" indent="4"/>
    </xf>
    <xf numFmtId="2" fontId="3" fillId="0" borderId="6" xfId="1" applyNumberFormat="1" applyFont="1" applyFill="1" applyBorder="1" applyAlignment="1">
      <alignment horizontal="left" indent="3"/>
    </xf>
    <xf numFmtId="0" fontId="2" fillId="0" borderId="7" xfId="0" applyFont="1" applyFill="1" applyBorder="1" applyAlignment="1">
      <alignment wrapText="1"/>
    </xf>
    <xf numFmtId="2" fontId="3" fillId="0" borderId="6" xfId="1" applyNumberFormat="1" applyFont="1" applyFill="1" applyBorder="1" applyAlignment="1">
      <alignment horizontal="left" indent="2"/>
    </xf>
    <xf numFmtId="2" fontId="11" fillId="0" borderId="6" xfId="1" applyNumberFormat="1" applyFont="1" applyFill="1" applyBorder="1" applyAlignment="1">
      <alignment horizontal="left" indent="2"/>
    </xf>
    <xf numFmtId="0" fontId="11" fillId="0" borderId="7" xfId="0" applyFont="1" applyFill="1" applyBorder="1"/>
    <xf numFmtId="0" fontId="12" fillId="0" borderId="6" xfId="0" applyFont="1" applyFill="1" applyBorder="1"/>
    <xf numFmtId="0" fontId="12" fillId="0" borderId="7" xfId="0" applyFont="1" applyFill="1" applyBorder="1" applyAlignment="1">
      <alignment horizontal="right" readingOrder="2"/>
    </xf>
    <xf numFmtId="2" fontId="3" fillId="0" borderId="6" xfId="1" applyNumberFormat="1" applyFont="1" applyFill="1" applyBorder="1" applyAlignment="1">
      <alignment horizontal="left" indent="2" readingOrder="1"/>
    </xf>
    <xf numFmtId="0" fontId="3" fillId="0" borderId="7" xfId="0" applyFont="1" applyFill="1" applyBorder="1" applyAlignment="1"/>
    <xf numFmtId="2" fontId="3" fillId="0" borderId="6" xfId="1" applyNumberFormat="1" applyFont="1" applyFill="1" applyBorder="1" applyAlignment="1">
      <alignment horizontal="left" indent="2" readingOrder="2"/>
    </xf>
    <xf numFmtId="0" fontId="3" fillId="0" borderId="7" xfId="0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13" fillId="0" borderId="10" xfId="0" applyFont="1" applyBorder="1"/>
    <xf numFmtId="0" fontId="13" fillId="0" borderId="0" xfId="0" applyFont="1" applyBorder="1"/>
    <xf numFmtId="0" fontId="16" fillId="0" borderId="0" xfId="0" applyFont="1"/>
    <xf numFmtId="0" fontId="9" fillId="0" borderId="0" xfId="0" applyFont="1" applyAlignment="1">
      <alignment horizontal="left"/>
    </xf>
    <xf numFmtId="0" fontId="2" fillId="0" borderId="0" xfId="1" applyFont="1" applyBorder="1" applyAlignment="1">
      <alignment horizontal="center" wrapTex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Normal_DMSDR1S-1962146-v1-IRAQ  Analysis of Balance of Payment for the Years (1988-200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opLeftCell="A40" workbookViewId="0">
      <selection activeCell="B93" sqref="B93"/>
    </sheetView>
  </sheetViews>
  <sheetFormatPr defaultRowHeight="15" x14ac:dyDescent="0.25"/>
  <cols>
    <col min="1" max="1" width="54.42578125" customWidth="1"/>
    <col min="2" max="2" width="10.85546875" customWidth="1"/>
    <col min="3" max="3" width="10.7109375" customWidth="1"/>
    <col min="4" max="4" width="45.7109375" customWidth="1"/>
    <col min="6" max="6" width="10" customWidth="1"/>
    <col min="7" max="7" width="22.28515625" customWidth="1"/>
    <col min="8" max="8" width="19" customWidth="1"/>
  </cols>
  <sheetData>
    <row r="1" spans="1:4" ht="21" hidden="1" x14ac:dyDescent="0.35">
      <c r="A1" s="126" t="s">
        <v>191</v>
      </c>
      <c r="B1" s="126"/>
      <c r="C1" s="126"/>
      <c r="D1" s="126"/>
    </row>
    <row r="2" spans="1:4" ht="21" hidden="1" x14ac:dyDescent="0.35">
      <c r="A2" s="126" t="s">
        <v>192</v>
      </c>
      <c r="B2" s="126"/>
      <c r="C2" s="126"/>
      <c r="D2" s="126"/>
    </row>
    <row r="3" spans="1:4" ht="18.75" x14ac:dyDescent="0.3">
      <c r="A3" s="128" t="s">
        <v>239</v>
      </c>
      <c r="B3" s="128"/>
      <c r="C3" s="128"/>
      <c r="D3" s="128"/>
    </row>
    <row r="4" spans="1:4" ht="18.75" x14ac:dyDescent="0.3">
      <c r="A4" s="129" t="s">
        <v>220</v>
      </c>
      <c r="B4" s="129"/>
      <c r="C4" s="129"/>
      <c r="D4" s="129"/>
    </row>
    <row r="5" spans="1:4" ht="15.75" x14ac:dyDescent="0.25">
      <c r="A5" s="78" t="s">
        <v>0</v>
      </c>
      <c r="B5" s="127"/>
      <c r="C5" s="127"/>
      <c r="D5" s="79" t="s">
        <v>233</v>
      </c>
    </row>
    <row r="6" spans="1:4" ht="24.95" customHeight="1" x14ac:dyDescent="0.25">
      <c r="A6" s="1" t="s">
        <v>1</v>
      </c>
      <c r="B6" s="44" t="s">
        <v>2</v>
      </c>
      <c r="C6" s="44" t="s">
        <v>3</v>
      </c>
      <c r="D6" s="58" t="s">
        <v>4</v>
      </c>
    </row>
    <row r="7" spans="1:4" ht="24.95" customHeight="1" x14ac:dyDescent="0.25">
      <c r="A7" s="2" t="s">
        <v>5</v>
      </c>
      <c r="B7" s="23">
        <f>B8+B28+B31+B38</f>
        <v>3845.5000000000009</v>
      </c>
      <c r="C7" s="23"/>
      <c r="D7" s="57" t="s">
        <v>6</v>
      </c>
    </row>
    <row r="8" spans="1:4" ht="24.95" customHeight="1" x14ac:dyDescent="0.25">
      <c r="A8" s="1" t="s">
        <v>7</v>
      </c>
      <c r="B8" s="23">
        <f>B9-B17</f>
        <v>6001.8000000000011</v>
      </c>
      <c r="C8" s="23"/>
      <c r="D8" s="57" t="s">
        <v>8</v>
      </c>
    </row>
    <row r="9" spans="1:4" ht="24.95" customHeight="1" x14ac:dyDescent="0.25">
      <c r="A9" s="10" t="s">
        <v>9</v>
      </c>
      <c r="B9" s="23">
        <f>B10+B13+B16</f>
        <v>14162.300000000001</v>
      </c>
      <c r="C9" s="23"/>
      <c r="D9" s="54" t="s">
        <v>10</v>
      </c>
    </row>
    <row r="10" spans="1:4" ht="24.95" customHeight="1" x14ac:dyDescent="0.25">
      <c r="A10" s="11" t="s">
        <v>11</v>
      </c>
      <c r="B10" s="23">
        <f>B11+B12</f>
        <v>14101.1</v>
      </c>
      <c r="C10" s="23"/>
      <c r="D10" s="55" t="s">
        <v>12</v>
      </c>
    </row>
    <row r="11" spans="1:4" ht="24.95" customHeight="1" x14ac:dyDescent="0.25">
      <c r="A11" s="11" t="s">
        <v>13</v>
      </c>
      <c r="B11" s="23">
        <v>14101.1</v>
      </c>
      <c r="C11" s="23"/>
      <c r="D11" s="55" t="s">
        <v>14</v>
      </c>
    </row>
    <row r="12" spans="1:4" ht="24.95" customHeight="1" x14ac:dyDescent="0.25">
      <c r="A12" s="11" t="s">
        <v>15</v>
      </c>
      <c r="B12" s="23">
        <v>0</v>
      </c>
      <c r="C12" s="23"/>
      <c r="D12" s="55" t="s">
        <v>16</v>
      </c>
    </row>
    <row r="13" spans="1:4" ht="24.95" customHeight="1" x14ac:dyDescent="0.25">
      <c r="A13" s="11" t="s">
        <v>17</v>
      </c>
      <c r="B13" s="23">
        <f>B14+B15</f>
        <v>46.2</v>
      </c>
      <c r="C13" s="23"/>
      <c r="D13" s="55" t="s">
        <v>18</v>
      </c>
    </row>
    <row r="14" spans="1:4" ht="24.95" customHeight="1" x14ac:dyDescent="0.25">
      <c r="A14" s="11" t="s">
        <v>19</v>
      </c>
      <c r="B14" s="23">
        <v>31.7</v>
      </c>
      <c r="C14" s="23"/>
      <c r="D14" s="55" t="s">
        <v>20</v>
      </c>
    </row>
    <row r="15" spans="1:4" ht="24.95" customHeight="1" x14ac:dyDescent="0.25">
      <c r="A15" s="11" t="s">
        <v>15</v>
      </c>
      <c r="B15" s="23">
        <v>14.5</v>
      </c>
      <c r="C15" s="23"/>
      <c r="D15" s="55" t="s">
        <v>16</v>
      </c>
    </row>
    <row r="16" spans="1:4" ht="24.95" customHeight="1" x14ac:dyDescent="0.25">
      <c r="A16" s="12" t="s">
        <v>21</v>
      </c>
      <c r="B16" s="23">
        <v>15</v>
      </c>
      <c r="C16" s="23"/>
      <c r="D16" s="55" t="s">
        <v>22</v>
      </c>
    </row>
    <row r="17" spans="1:4" ht="24.95" customHeight="1" x14ac:dyDescent="0.25">
      <c r="A17" s="10" t="s">
        <v>23</v>
      </c>
      <c r="B17" s="23">
        <f>B18+B24</f>
        <v>8160.5</v>
      </c>
      <c r="C17" s="23">
        <f t="shared" ref="C17" si="0">C18+C24</f>
        <v>9600.6</v>
      </c>
      <c r="D17" s="54" t="s">
        <v>24</v>
      </c>
    </row>
    <row r="18" spans="1:4" ht="24.95" customHeight="1" x14ac:dyDescent="0.25">
      <c r="A18" s="13" t="s">
        <v>25</v>
      </c>
      <c r="B18" s="23">
        <f>B19+B20+B21+B22+B23</f>
        <v>1473.9</v>
      </c>
      <c r="C18" s="23">
        <f t="shared" ref="C18" si="1">C19+C20+C21+C22+C23</f>
        <v>1734</v>
      </c>
      <c r="D18" s="56" t="s">
        <v>26</v>
      </c>
    </row>
    <row r="19" spans="1:4" ht="24.95" customHeight="1" x14ac:dyDescent="0.25">
      <c r="A19" s="14" t="s">
        <v>27</v>
      </c>
      <c r="B19" s="23">
        <v>781.6</v>
      </c>
      <c r="C19" s="23">
        <v>919.5</v>
      </c>
      <c r="D19" s="54" t="s">
        <v>28</v>
      </c>
    </row>
    <row r="20" spans="1:4" ht="24.95" customHeight="1" x14ac:dyDescent="0.25">
      <c r="A20" s="14" t="s">
        <v>29</v>
      </c>
      <c r="B20" s="23">
        <v>115.3</v>
      </c>
      <c r="C20" s="23">
        <v>135.69999999999999</v>
      </c>
      <c r="D20" s="54" t="s">
        <v>30</v>
      </c>
    </row>
    <row r="21" spans="1:4" ht="24.95" customHeight="1" x14ac:dyDescent="0.25">
      <c r="A21" s="13" t="s">
        <v>31</v>
      </c>
      <c r="B21" s="23">
        <v>503.4</v>
      </c>
      <c r="C21" s="23">
        <v>592.20000000000005</v>
      </c>
      <c r="D21" s="54" t="s">
        <v>32</v>
      </c>
    </row>
    <row r="22" spans="1:4" ht="24.95" customHeight="1" x14ac:dyDescent="0.25">
      <c r="A22" s="13" t="s">
        <v>33</v>
      </c>
      <c r="B22" s="23">
        <v>71.2</v>
      </c>
      <c r="C22" s="23">
        <v>83.8</v>
      </c>
      <c r="D22" s="54" t="s">
        <v>34</v>
      </c>
    </row>
    <row r="23" spans="1:4" ht="24.95" customHeight="1" x14ac:dyDescent="0.25">
      <c r="A23" s="13" t="s">
        <v>35</v>
      </c>
      <c r="B23" s="23">
        <v>2.4</v>
      </c>
      <c r="C23" s="23">
        <v>2.8</v>
      </c>
      <c r="D23" s="54" t="s">
        <v>36</v>
      </c>
    </row>
    <row r="24" spans="1:4" ht="24.95" customHeight="1" x14ac:dyDescent="0.25">
      <c r="A24" s="13" t="s">
        <v>37</v>
      </c>
      <c r="B24" s="23">
        <f t="shared" ref="B24:C24" si="2">B25+B26+B27</f>
        <v>6686.6</v>
      </c>
      <c r="C24" s="23">
        <f t="shared" si="2"/>
        <v>7866.6</v>
      </c>
      <c r="D24" s="56" t="s">
        <v>38</v>
      </c>
    </row>
    <row r="25" spans="1:4" ht="24.95" customHeight="1" x14ac:dyDescent="0.25">
      <c r="A25" s="15" t="s">
        <v>39</v>
      </c>
      <c r="B25" s="23">
        <v>1671.6</v>
      </c>
      <c r="C25" s="23">
        <v>1966.6</v>
      </c>
      <c r="D25" s="54" t="s">
        <v>40</v>
      </c>
    </row>
    <row r="26" spans="1:4" ht="24.95" customHeight="1" x14ac:dyDescent="0.25">
      <c r="A26" s="15" t="s">
        <v>41</v>
      </c>
      <c r="B26" s="23">
        <v>5015</v>
      </c>
      <c r="C26" s="23">
        <v>5900</v>
      </c>
      <c r="D26" s="54" t="s">
        <v>42</v>
      </c>
    </row>
    <row r="27" spans="1:4" ht="24.95" customHeight="1" x14ac:dyDescent="0.25">
      <c r="A27" s="15" t="s">
        <v>43</v>
      </c>
      <c r="B27" s="23">
        <v>0</v>
      </c>
      <c r="C27" s="23">
        <v>0</v>
      </c>
      <c r="D27" s="54" t="s">
        <v>44</v>
      </c>
    </row>
    <row r="28" spans="1:4" ht="24.95" customHeight="1" x14ac:dyDescent="0.25">
      <c r="A28" s="1" t="s">
        <v>45</v>
      </c>
      <c r="B28" s="23">
        <f>B29-B30</f>
        <v>-2449.6</v>
      </c>
      <c r="C28" s="23"/>
      <c r="D28" s="57" t="s">
        <v>46</v>
      </c>
    </row>
    <row r="29" spans="1:4" ht="24.95" customHeight="1" x14ac:dyDescent="0.25">
      <c r="A29" s="10" t="s">
        <v>47</v>
      </c>
      <c r="B29" s="23">
        <v>1283.9000000000001</v>
      </c>
      <c r="C29" s="23"/>
      <c r="D29" s="54" t="s">
        <v>48</v>
      </c>
    </row>
    <row r="30" spans="1:4" ht="24.95" customHeight="1" x14ac:dyDescent="0.25">
      <c r="A30" s="10" t="s">
        <v>49</v>
      </c>
      <c r="B30" s="23">
        <v>3733.5</v>
      </c>
      <c r="C30" s="23"/>
      <c r="D30" s="58" t="s">
        <v>50</v>
      </c>
    </row>
    <row r="31" spans="1:4" ht="24.95" customHeight="1" x14ac:dyDescent="0.25">
      <c r="A31" s="1" t="s">
        <v>51</v>
      </c>
      <c r="B31" s="23">
        <f>B32+B33</f>
        <v>-18.899999999999999</v>
      </c>
      <c r="C31" s="23"/>
      <c r="D31" s="57" t="s">
        <v>52</v>
      </c>
    </row>
    <row r="32" spans="1:4" ht="24.95" customHeight="1" x14ac:dyDescent="0.25">
      <c r="A32" s="16" t="s">
        <v>53</v>
      </c>
      <c r="B32" s="23">
        <v>7.6</v>
      </c>
      <c r="C32" s="23"/>
      <c r="D32" s="59" t="s">
        <v>54</v>
      </c>
    </row>
    <row r="33" spans="1:4" ht="24.95" customHeight="1" x14ac:dyDescent="0.25">
      <c r="A33" s="16" t="s">
        <v>55</v>
      </c>
      <c r="B33" s="23">
        <f>B34-B35</f>
        <v>-26.5</v>
      </c>
      <c r="C33" s="23"/>
      <c r="D33" s="59" t="s">
        <v>56</v>
      </c>
    </row>
    <row r="34" spans="1:4" ht="24.95" customHeight="1" x14ac:dyDescent="0.25">
      <c r="A34" s="17" t="s">
        <v>57</v>
      </c>
      <c r="B34" s="23">
        <v>76.2</v>
      </c>
      <c r="C34" s="23"/>
      <c r="D34" s="59" t="s">
        <v>58</v>
      </c>
    </row>
    <row r="35" spans="1:4" ht="24.95" customHeight="1" x14ac:dyDescent="0.25">
      <c r="A35" s="17" t="s">
        <v>59</v>
      </c>
      <c r="B35" s="23">
        <f t="shared" ref="B35" si="3">B36+B37</f>
        <v>102.7</v>
      </c>
      <c r="C35" s="23"/>
      <c r="D35" s="59" t="s">
        <v>60</v>
      </c>
    </row>
    <row r="36" spans="1:4" ht="24.95" customHeight="1" x14ac:dyDescent="0.25">
      <c r="A36" s="18" t="s">
        <v>61</v>
      </c>
      <c r="B36" s="23">
        <v>0</v>
      </c>
      <c r="C36" s="23"/>
      <c r="D36" s="60" t="s">
        <v>210</v>
      </c>
    </row>
    <row r="37" spans="1:4" ht="24.95" customHeight="1" x14ac:dyDescent="0.25">
      <c r="A37" s="18" t="s">
        <v>62</v>
      </c>
      <c r="B37" s="23">
        <v>102.7</v>
      </c>
      <c r="C37" s="23"/>
      <c r="D37" s="60" t="s">
        <v>211</v>
      </c>
    </row>
    <row r="38" spans="1:4" ht="24.95" customHeight="1" x14ac:dyDescent="0.25">
      <c r="A38" s="1" t="s">
        <v>63</v>
      </c>
      <c r="B38" s="23">
        <f>B39+B40</f>
        <v>312.20000000000005</v>
      </c>
      <c r="C38" s="23"/>
      <c r="D38" s="57" t="s">
        <v>64</v>
      </c>
    </row>
    <row r="39" spans="1:4" ht="24.95" customHeight="1" x14ac:dyDescent="0.25">
      <c r="A39" s="16" t="s">
        <v>65</v>
      </c>
      <c r="B39" s="23">
        <v>202.4</v>
      </c>
      <c r="C39" s="23"/>
      <c r="D39" s="54" t="s">
        <v>66</v>
      </c>
    </row>
    <row r="40" spans="1:4" ht="24.95" customHeight="1" x14ac:dyDescent="0.25">
      <c r="A40" s="16" t="s">
        <v>67</v>
      </c>
      <c r="B40" s="23">
        <f>B41-B44</f>
        <v>109.80000000000001</v>
      </c>
      <c r="C40" s="23"/>
      <c r="D40" s="54" t="s">
        <v>68</v>
      </c>
    </row>
    <row r="41" spans="1:4" ht="24.95" customHeight="1" x14ac:dyDescent="0.25">
      <c r="A41" s="17" t="s">
        <v>184</v>
      </c>
      <c r="B41" s="23">
        <f>B42+B43</f>
        <v>113.4</v>
      </c>
      <c r="C41" s="23"/>
      <c r="D41" s="54" t="s">
        <v>69</v>
      </c>
    </row>
    <row r="42" spans="1:4" ht="24.95" customHeight="1" x14ac:dyDescent="0.25">
      <c r="A42" s="19" t="s">
        <v>182</v>
      </c>
      <c r="B42" s="23">
        <v>104.5</v>
      </c>
      <c r="C42" s="23"/>
      <c r="D42" s="59" t="s">
        <v>70</v>
      </c>
    </row>
    <row r="43" spans="1:4" ht="24.95" customHeight="1" x14ac:dyDescent="0.25">
      <c r="A43" s="19" t="s">
        <v>183</v>
      </c>
      <c r="B43" s="23">
        <v>8.9</v>
      </c>
      <c r="C43" s="23"/>
      <c r="D43" s="61" t="s">
        <v>71</v>
      </c>
    </row>
    <row r="44" spans="1:4" ht="24.95" customHeight="1" x14ac:dyDescent="0.25">
      <c r="A44" s="17" t="s">
        <v>185</v>
      </c>
      <c r="B44" s="23">
        <f>B45+B46</f>
        <v>3.6</v>
      </c>
      <c r="C44" s="23"/>
      <c r="D44" s="54" t="s">
        <v>72</v>
      </c>
    </row>
    <row r="45" spans="1:4" ht="24.95" customHeight="1" x14ac:dyDescent="0.25">
      <c r="A45" s="19" t="s">
        <v>186</v>
      </c>
      <c r="B45" s="23">
        <v>0</v>
      </c>
      <c r="C45" s="23"/>
      <c r="D45" s="59" t="s">
        <v>73</v>
      </c>
    </row>
    <row r="46" spans="1:4" ht="24.95" customHeight="1" x14ac:dyDescent="0.25">
      <c r="A46" s="19" t="s">
        <v>187</v>
      </c>
      <c r="B46" s="23">
        <f>B47+B48</f>
        <v>3.6</v>
      </c>
      <c r="C46" s="23"/>
      <c r="D46" s="61" t="s">
        <v>74</v>
      </c>
    </row>
    <row r="47" spans="1:4" ht="24.95" customHeight="1" x14ac:dyDescent="0.25">
      <c r="A47" s="15" t="s">
        <v>217</v>
      </c>
      <c r="B47" s="23">
        <v>0</v>
      </c>
      <c r="C47" s="23"/>
      <c r="D47" s="54" t="s">
        <v>75</v>
      </c>
    </row>
    <row r="48" spans="1:4" ht="24.95" customHeight="1" x14ac:dyDescent="0.25">
      <c r="A48" s="15" t="s">
        <v>218</v>
      </c>
      <c r="B48" s="23">
        <v>3.6</v>
      </c>
      <c r="C48" s="23"/>
      <c r="D48" s="54" t="s">
        <v>76</v>
      </c>
    </row>
    <row r="49" spans="1:4" ht="17.25" customHeight="1" x14ac:dyDescent="0.25">
      <c r="A49" s="80" t="s">
        <v>77</v>
      </c>
      <c r="B49" s="124"/>
      <c r="C49" s="124"/>
      <c r="D49" s="81" t="s">
        <v>78</v>
      </c>
    </row>
    <row r="50" spans="1:4" ht="24.75" x14ac:dyDescent="0.25">
      <c r="A50" s="82" t="s">
        <v>236</v>
      </c>
      <c r="B50" s="83"/>
      <c r="C50" s="84"/>
      <c r="D50" s="85" t="s">
        <v>234</v>
      </c>
    </row>
    <row r="51" spans="1:4" x14ac:dyDescent="0.25">
      <c r="A51" s="86" t="s">
        <v>205</v>
      </c>
      <c r="B51" s="124"/>
      <c r="C51" s="124"/>
      <c r="D51" s="87" t="s">
        <v>204</v>
      </c>
    </row>
    <row r="52" spans="1:4" ht="18.75" x14ac:dyDescent="0.3">
      <c r="A52" s="129" t="s">
        <v>219</v>
      </c>
      <c r="B52" s="129"/>
      <c r="C52" s="129"/>
      <c r="D52" s="129"/>
    </row>
    <row r="53" spans="1:4" ht="18.75" x14ac:dyDescent="0.3">
      <c r="A53" s="129" t="s">
        <v>220</v>
      </c>
      <c r="B53" s="129"/>
      <c r="C53" s="129"/>
      <c r="D53" s="129"/>
    </row>
    <row r="54" spans="1:4" ht="16.5" thickBot="1" x14ac:dyDescent="0.3">
      <c r="A54" s="88" t="s">
        <v>79</v>
      </c>
      <c r="B54" s="127"/>
      <c r="C54" s="127"/>
      <c r="D54" s="79" t="s">
        <v>233</v>
      </c>
    </row>
    <row r="55" spans="1:4" ht="24.95" customHeight="1" x14ac:dyDescent="0.25">
      <c r="A55" s="3" t="s">
        <v>1</v>
      </c>
      <c r="B55" s="44" t="s">
        <v>2</v>
      </c>
      <c r="C55" s="44" t="s">
        <v>3</v>
      </c>
      <c r="D55" s="101" t="s">
        <v>80</v>
      </c>
    </row>
    <row r="56" spans="1:4" ht="24.95" customHeight="1" x14ac:dyDescent="0.25">
      <c r="A56" s="4" t="s">
        <v>81</v>
      </c>
      <c r="B56" s="23">
        <f>B57-B58</f>
        <v>0.4</v>
      </c>
      <c r="C56" s="23"/>
      <c r="D56" s="102" t="s">
        <v>82</v>
      </c>
    </row>
    <row r="57" spans="1:4" ht="24.95" customHeight="1" x14ac:dyDescent="0.25">
      <c r="A57" s="5" t="s">
        <v>83</v>
      </c>
      <c r="B57" s="23">
        <v>0.5</v>
      </c>
      <c r="C57" s="23"/>
      <c r="D57" s="103" t="s">
        <v>84</v>
      </c>
    </row>
    <row r="58" spans="1:4" ht="24.95" customHeight="1" x14ac:dyDescent="0.25">
      <c r="A58" s="5" t="s">
        <v>85</v>
      </c>
      <c r="B58" s="23">
        <v>0.1</v>
      </c>
      <c r="C58" s="23"/>
      <c r="D58" s="104" t="s">
        <v>86</v>
      </c>
    </row>
    <row r="59" spans="1:4" ht="24.95" customHeight="1" x14ac:dyDescent="0.25">
      <c r="A59" s="105" t="s">
        <v>87</v>
      </c>
      <c r="B59" s="23">
        <f>B60+B63+B78+B94</f>
        <v>1868.3800000000006</v>
      </c>
      <c r="C59" s="23"/>
      <c r="D59" s="102" t="s">
        <v>88</v>
      </c>
    </row>
    <row r="60" spans="1:4" ht="24.95" customHeight="1" x14ac:dyDescent="0.25">
      <c r="A60" s="6" t="s">
        <v>89</v>
      </c>
      <c r="B60" s="23">
        <f>B61-B62</f>
        <v>1362.8000000000002</v>
      </c>
      <c r="C60" s="23"/>
      <c r="D60" s="102" t="s">
        <v>90</v>
      </c>
    </row>
    <row r="61" spans="1:4" ht="24.95" customHeight="1" x14ac:dyDescent="0.25">
      <c r="A61" s="5" t="s">
        <v>91</v>
      </c>
      <c r="B61" s="23">
        <v>17.899999999999999</v>
      </c>
      <c r="C61" s="23"/>
      <c r="D61" s="106" t="s">
        <v>92</v>
      </c>
    </row>
    <row r="62" spans="1:4" ht="24.95" customHeight="1" x14ac:dyDescent="0.25">
      <c r="A62" s="5" t="s">
        <v>93</v>
      </c>
      <c r="B62" s="23">
        <v>-1344.9</v>
      </c>
      <c r="C62" s="23"/>
      <c r="D62" s="106" t="s">
        <v>94</v>
      </c>
    </row>
    <row r="63" spans="1:4" ht="24.95" customHeight="1" x14ac:dyDescent="0.25">
      <c r="A63" s="6" t="s">
        <v>95</v>
      </c>
      <c r="B63" s="23">
        <f>B64-B71</f>
        <v>-0.99999999999981803</v>
      </c>
      <c r="C63" s="23"/>
      <c r="D63" s="102" t="s">
        <v>96</v>
      </c>
    </row>
    <row r="64" spans="1:4" ht="24.95" customHeight="1" x14ac:dyDescent="0.25">
      <c r="A64" s="107" t="s">
        <v>97</v>
      </c>
      <c r="B64" s="23">
        <f>B65+B68</f>
        <v>-1.599999999999818</v>
      </c>
      <c r="C64" s="23"/>
      <c r="D64" s="106" t="s">
        <v>98</v>
      </c>
    </row>
    <row r="65" spans="1:4" ht="24.95" customHeight="1" x14ac:dyDescent="0.25">
      <c r="A65" s="6" t="s">
        <v>99</v>
      </c>
      <c r="B65" s="23">
        <f>B66-B67</f>
        <v>-1.6999999999998181</v>
      </c>
      <c r="C65" s="23"/>
      <c r="D65" s="106" t="s">
        <v>100</v>
      </c>
    </row>
    <row r="66" spans="1:4" ht="24.95" customHeight="1" x14ac:dyDescent="0.25">
      <c r="A66" s="7" t="s">
        <v>101</v>
      </c>
      <c r="B66" s="23">
        <v>1295.4000000000001</v>
      </c>
      <c r="C66" s="23"/>
      <c r="D66" s="106" t="s">
        <v>102</v>
      </c>
    </row>
    <row r="67" spans="1:4" ht="24.95" customHeight="1" x14ac:dyDescent="0.25">
      <c r="A67" s="7" t="s">
        <v>103</v>
      </c>
      <c r="B67" s="23">
        <v>1297.0999999999999</v>
      </c>
      <c r="C67" s="23"/>
      <c r="D67" s="106" t="s">
        <v>104</v>
      </c>
    </row>
    <row r="68" spans="1:4" ht="24.95" customHeight="1" x14ac:dyDescent="0.25">
      <c r="A68" s="6" t="s">
        <v>105</v>
      </c>
      <c r="B68" s="23">
        <f>B69-B70</f>
        <v>0.1</v>
      </c>
      <c r="C68" s="23"/>
      <c r="D68" s="102" t="s">
        <v>106</v>
      </c>
    </row>
    <row r="69" spans="1:4" ht="24.95" customHeight="1" x14ac:dyDescent="0.25">
      <c r="A69" s="7" t="s">
        <v>107</v>
      </c>
      <c r="B69" s="23">
        <v>0.1</v>
      </c>
      <c r="C69" s="23"/>
      <c r="D69" s="106" t="s">
        <v>102</v>
      </c>
    </row>
    <row r="70" spans="1:4" ht="24.95" customHeight="1" x14ac:dyDescent="0.25">
      <c r="A70" s="7" t="s">
        <v>108</v>
      </c>
      <c r="B70" s="23">
        <v>0</v>
      </c>
      <c r="C70" s="23"/>
      <c r="D70" s="106" t="s">
        <v>104</v>
      </c>
    </row>
    <row r="71" spans="1:4" ht="24.95" customHeight="1" x14ac:dyDescent="0.25">
      <c r="A71" s="107" t="s">
        <v>109</v>
      </c>
      <c r="B71" s="23">
        <f>B72+B75</f>
        <v>-0.6</v>
      </c>
      <c r="C71" s="23"/>
      <c r="D71" s="104" t="s">
        <v>110</v>
      </c>
    </row>
    <row r="72" spans="1:4" ht="24.95" customHeight="1" x14ac:dyDescent="0.25">
      <c r="A72" s="7" t="s">
        <v>111</v>
      </c>
      <c r="B72" s="23">
        <f>B73-B74</f>
        <v>0</v>
      </c>
      <c r="C72" s="23"/>
      <c r="D72" s="106" t="s">
        <v>100</v>
      </c>
    </row>
    <row r="73" spans="1:4" ht="24.95" customHeight="1" x14ac:dyDescent="0.25">
      <c r="A73" s="7" t="s">
        <v>112</v>
      </c>
      <c r="B73" s="23">
        <v>0</v>
      </c>
      <c r="C73" s="23"/>
      <c r="D73" s="106" t="s">
        <v>102</v>
      </c>
    </row>
    <row r="74" spans="1:4" ht="24.95" customHeight="1" x14ac:dyDescent="0.25">
      <c r="A74" s="7" t="s">
        <v>108</v>
      </c>
      <c r="B74" s="23">
        <v>0</v>
      </c>
      <c r="C74" s="23"/>
      <c r="D74" s="106" t="s">
        <v>104</v>
      </c>
    </row>
    <row r="75" spans="1:4" ht="24.95" customHeight="1" x14ac:dyDescent="0.25">
      <c r="A75" s="8" t="s">
        <v>113</v>
      </c>
      <c r="B75" s="23">
        <f>B76-B77</f>
        <v>-0.6</v>
      </c>
      <c r="C75" s="23"/>
      <c r="D75" s="106" t="s">
        <v>106</v>
      </c>
    </row>
    <row r="76" spans="1:4" ht="24.95" customHeight="1" x14ac:dyDescent="0.25">
      <c r="A76" s="7" t="s">
        <v>112</v>
      </c>
      <c r="B76" s="23">
        <v>0.1</v>
      </c>
      <c r="C76" s="23"/>
      <c r="D76" s="106" t="s">
        <v>114</v>
      </c>
    </row>
    <row r="77" spans="1:4" ht="24.95" customHeight="1" x14ac:dyDescent="0.25">
      <c r="A77" s="7" t="s">
        <v>115</v>
      </c>
      <c r="B77" s="23">
        <v>0.7</v>
      </c>
      <c r="C77" s="23"/>
      <c r="D77" s="106" t="s">
        <v>116</v>
      </c>
    </row>
    <row r="78" spans="1:4" ht="24.95" customHeight="1" x14ac:dyDescent="0.25">
      <c r="A78" s="6" t="s">
        <v>117</v>
      </c>
      <c r="B78" s="23">
        <f t="shared" ref="B78" si="4">B79+B90+B93</f>
        <v>1186.9800000000002</v>
      </c>
      <c r="C78" s="23"/>
      <c r="D78" s="102" t="s">
        <v>118</v>
      </c>
    </row>
    <row r="79" spans="1:4" ht="24.95" customHeight="1" x14ac:dyDescent="0.25">
      <c r="A79" s="21" t="s">
        <v>119</v>
      </c>
      <c r="B79" s="23">
        <f>B80-B85</f>
        <v>1816.3000000000002</v>
      </c>
      <c r="C79" s="23"/>
      <c r="D79" s="108" t="s">
        <v>120</v>
      </c>
    </row>
    <row r="80" spans="1:4" ht="24.95" customHeight="1" x14ac:dyDescent="0.25">
      <c r="A80" s="107" t="s">
        <v>121</v>
      </c>
      <c r="B80" s="23">
        <f>B81+B82+B83+B84</f>
        <v>1039.9000000000001</v>
      </c>
      <c r="C80" s="23"/>
      <c r="D80" s="106" t="s">
        <v>122</v>
      </c>
    </row>
    <row r="81" spans="1:4" ht="24.95" customHeight="1" x14ac:dyDescent="0.25">
      <c r="A81" s="109" t="s">
        <v>123</v>
      </c>
      <c r="B81" s="23">
        <v>-2</v>
      </c>
      <c r="C81" s="23"/>
      <c r="D81" s="106" t="s">
        <v>124</v>
      </c>
    </row>
    <row r="82" spans="1:4" ht="24.95" customHeight="1" x14ac:dyDescent="0.25">
      <c r="A82" s="9" t="s">
        <v>125</v>
      </c>
      <c r="B82" s="23">
        <v>874.4</v>
      </c>
      <c r="C82" s="23"/>
      <c r="D82" s="106" t="s">
        <v>126</v>
      </c>
    </row>
    <row r="83" spans="1:4" ht="24.95" customHeight="1" x14ac:dyDescent="0.25">
      <c r="A83" s="109" t="s">
        <v>127</v>
      </c>
      <c r="B83" s="23">
        <v>167.1</v>
      </c>
      <c r="C83" s="23"/>
      <c r="D83" s="106" t="s">
        <v>128</v>
      </c>
    </row>
    <row r="84" spans="1:4" ht="24.95" customHeight="1" x14ac:dyDescent="0.25">
      <c r="A84" s="109" t="s">
        <v>129</v>
      </c>
      <c r="B84" s="23">
        <v>0.4</v>
      </c>
      <c r="C84" s="23"/>
      <c r="D84" s="106" t="s">
        <v>130</v>
      </c>
    </row>
    <row r="85" spans="1:4" ht="24.95" customHeight="1" x14ac:dyDescent="0.25">
      <c r="A85" s="107" t="s">
        <v>109</v>
      </c>
      <c r="B85" s="23">
        <f>B86+B87+B88+B89</f>
        <v>-776.4</v>
      </c>
      <c r="C85" s="23"/>
      <c r="D85" s="104" t="s">
        <v>131</v>
      </c>
    </row>
    <row r="86" spans="1:4" ht="24.95" customHeight="1" x14ac:dyDescent="0.25">
      <c r="A86" s="110" t="s">
        <v>132</v>
      </c>
      <c r="B86" s="23">
        <v>-776.4</v>
      </c>
      <c r="C86" s="23"/>
      <c r="D86" s="106" t="s">
        <v>133</v>
      </c>
    </row>
    <row r="87" spans="1:4" ht="24.95" customHeight="1" x14ac:dyDescent="0.25">
      <c r="A87" s="109" t="s">
        <v>134</v>
      </c>
      <c r="B87" s="23">
        <v>0</v>
      </c>
      <c r="C87" s="23"/>
      <c r="D87" s="106" t="s">
        <v>135</v>
      </c>
    </row>
    <row r="88" spans="1:4" ht="24.95" customHeight="1" x14ac:dyDescent="0.25">
      <c r="A88" s="109" t="s">
        <v>136</v>
      </c>
      <c r="B88" s="23">
        <v>0</v>
      </c>
      <c r="C88" s="23"/>
      <c r="D88" s="106" t="s">
        <v>137</v>
      </c>
    </row>
    <row r="89" spans="1:4" ht="24.95" customHeight="1" x14ac:dyDescent="0.25">
      <c r="A89" s="109" t="s">
        <v>127</v>
      </c>
      <c r="B89" s="23">
        <v>0</v>
      </c>
      <c r="C89" s="23"/>
      <c r="D89" s="106" t="s">
        <v>128</v>
      </c>
    </row>
    <row r="90" spans="1:4" ht="24.95" customHeight="1" x14ac:dyDescent="0.25">
      <c r="A90" s="22" t="s">
        <v>138</v>
      </c>
      <c r="B90" s="23">
        <f>B91-B92</f>
        <v>-552.31999999999994</v>
      </c>
      <c r="C90" s="23"/>
      <c r="D90" s="111" t="s">
        <v>216</v>
      </c>
    </row>
    <row r="91" spans="1:4" ht="24.95" customHeight="1" x14ac:dyDescent="0.25">
      <c r="A91" s="107" t="s">
        <v>140</v>
      </c>
      <c r="B91" s="23">
        <v>-538.02</v>
      </c>
      <c r="C91" s="23"/>
      <c r="D91" s="103" t="s">
        <v>141</v>
      </c>
    </row>
    <row r="92" spans="1:4" ht="24.95" customHeight="1" x14ac:dyDescent="0.25">
      <c r="A92" s="107" t="s">
        <v>142</v>
      </c>
      <c r="B92" s="23">
        <v>14.3</v>
      </c>
      <c r="C92" s="23"/>
      <c r="D92" s="103" t="s">
        <v>143</v>
      </c>
    </row>
    <row r="93" spans="1:4" ht="24.95" customHeight="1" x14ac:dyDescent="0.25">
      <c r="A93" s="24" t="s">
        <v>144</v>
      </c>
      <c r="B93" s="43" t="s">
        <v>145</v>
      </c>
      <c r="C93" s="43"/>
      <c r="D93" s="103" t="s">
        <v>147</v>
      </c>
    </row>
    <row r="94" spans="1:4" ht="24.95" customHeight="1" x14ac:dyDescent="0.25">
      <c r="A94" s="25" t="s">
        <v>148</v>
      </c>
      <c r="B94" s="23">
        <f>B97</f>
        <v>-680.4000000000002</v>
      </c>
      <c r="C94" s="23"/>
      <c r="D94" s="106" t="s">
        <v>149</v>
      </c>
    </row>
    <row r="95" spans="1:4" ht="24.95" customHeight="1" x14ac:dyDescent="0.25">
      <c r="A95" s="7" t="s">
        <v>150</v>
      </c>
      <c r="B95" s="23">
        <f>B96</f>
        <v>-680.4000000000002</v>
      </c>
      <c r="C95" s="23"/>
      <c r="D95" s="106" t="s">
        <v>151</v>
      </c>
    </row>
    <row r="96" spans="1:4" ht="24.95" customHeight="1" x14ac:dyDescent="0.25">
      <c r="A96" s="112" t="s">
        <v>152</v>
      </c>
      <c r="B96" s="23">
        <f>B97</f>
        <v>-680.4000000000002</v>
      </c>
      <c r="C96" s="23"/>
      <c r="D96" s="106" t="s">
        <v>153</v>
      </c>
    </row>
    <row r="97" spans="1:13" ht="24.95" customHeight="1" x14ac:dyDescent="0.25">
      <c r="A97" s="112" t="s">
        <v>154</v>
      </c>
      <c r="B97" s="23">
        <f>B98+B99+B100+B101</f>
        <v>-680.4000000000002</v>
      </c>
      <c r="C97" s="23"/>
      <c r="D97" s="106" t="s">
        <v>155</v>
      </c>
    </row>
    <row r="98" spans="1:13" ht="24.95" customHeight="1" x14ac:dyDescent="0.25">
      <c r="A98" s="113" t="s">
        <v>156</v>
      </c>
      <c r="B98" s="23">
        <v>0</v>
      </c>
      <c r="C98" s="23"/>
      <c r="D98" s="114" t="s">
        <v>157</v>
      </c>
    </row>
    <row r="99" spans="1:13" ht="24.95" customHeight="1" x14ac:dyDescent="0.25">
      <c r="A99" s="113" t="s">
        <v>158</v>
      </c>
      <c r="B99" s="23">
        <v>-7.7</v>
      </c>
      <c r="C99" s="23"/>
      <c r="D99" s="114" t="s">
        <v>159</v>
      </c>
    </row>
    <row r="100" spans="1:13" ht="24.95" customHeight="1" x14ac:dyDescent="0.25">
      <c r="A100" s="113" t="s">
        <v>160</v>
      </c>
      <c r="B100" s="23">
        <v>0</v>
      </c>
      <c r="C100" s="23"/>
      <c r="D100" s="114" t="s">
        <v>161</v>
      </c>
    </row>
    <row r="101" spans="1:13" ht="24.95" customHeight="1" x14ac:dyDescent="0.25">
      <c r="A101" s="113" t="s">
        <v>162</v>
      </c>
      <c r="B101" s="23">
        <f>B102+B105</f>
        <v>-672.70000000000016</v>
      </c>
      <c r="C101" s="23"/>
      <c r="D101" s="114" t="s">
        <v>163</v>
      </c>
    </row>
    <row r="102" spans="1:13" ht="24.95" customHeight="1" x14ac:dyDescent="0.25">
      <c r="A102" s="115" t="s">
        <v>164</v>
      </c>
      <c r="B102" s="23">
        <f>B103+B104</f>
        <v>-1258.1000000000001</v>
      </c>
      <c r="C102" s="23"/>
      <c r="D102" s="116" t="s">
        <v>165</v>
      </c>
    </row>
    <row r="103" spans="1:13" ht="24.95" customHeight="1" x14ac:dyDescent="0.25">
      <c r="A103" s="117" t="s">
        <v>166</v>
      </c>
      <c r="B103" s="23">
        <v>-1388.4</v>
      </c>
      <c r="C103" s="23"/>
      <c r="D103" s="118" t="s">
        <v>167</v>
      </c>
    </row>
    <row r="104" spans="1:13" ht="24.95" customHeight="1" x14ac:dyDescent="0.25">
      <c r="A104" s="117" t="s">
        <v>168</v>
      </c>
      <c r="B104" s="23">
        <v>130.30000000000001</v>
      </c>
      <c r="C104" s="23"/>
      <c r="D104" s="103" t="s">
        <v>169</v>
      </c>
    </row>
    <row r="105" spans="1:13" ht="24.95" customHeight="1" x14ac:dyDescent="0.25">
      <c r="A105" s="115" t="s">
        <v>170</v>
      </c>
      <c r="B105" s="23">
        <f>B106+B107+B108</f>
        <v>585.4</v>
      </c>
      <c r="C105" s="23"/>
      <c r="D105" s="116" t="s">
        <v>171</v>
      </c>
    </row>
    <row r="106" spans="1:13" ht="24.95" customHeight="1" x14ac:dyDescent="0.25">
      <c r="A106" s="119" t="s">
        <v>172</v>
      </c>
      <c r="B106" s="23">
        <v>0</v>
      </c>
      <c r="C106" s="23"/>
      <c r="D106" s="103" t="s">
        <v>173</v>
      </c>
    </row>
    <row r="107" spans="1:13" ht="24.95" customHeight="1" x14ac:dyDescent="0.25">
      <c r="A107" s="119" t="s">
        <v>174</v>
      </c>
      <c r="B107" s="23">
        <v>0</v>
      </c>
      <c r="C107" s="23"/>
      <c r="D107" s="103" t="s">
        <v>175</v>
      </c>
    </row>
    <row r="108" spans="1:13" ht="47.25" customHeight="1" x14ac:dyDescent="0.25">
      <c r="A108" s="26" t="s">
        <v>176</v>
      </c>
      <c r="B108" s="23">
        <v>585.4</v>
      </c>
      <c r="C108" s="23"/>
      <c r="D108" s="120" t="s">
        <v>232</v>
      </c>
    </row>
    <row r="109" spans="1:13" ht="24.95" customHeight="1" x14ac:dyDescent="0.25">
      <c r="A109" s="115" t="s">
        <v>178</v>
      </c>
      <c r="B109" s="23">
        <v>0</v>
      </c>
      <c r="C109" s="23"/>
      <c r="D109" s="116" t="s">
        <v>179</v>
      </c>
    </row>
    <row r="110" spans="1:13" ht="45" customHeight="1" thickBot="1" x14ac:dyDescent="0.3">
      <c r="A110" s="46" t="s">
        <v>180</v>
      </c>
      <c r="B110" s="30">
        <f>B59-(B7+B56)</f>
        <v>-1977.5200000000004</v>
      </c>
      <c r="C110" s="30"/>
      <c r="D110" s="121" t="s">
        <v>231</v>
      </c>
    </row>
    <row r="111" spans="1:13" ht="35.25" customHeight="1" x14ac:dyDescent="0.25">
      <c r="A111" s="76" t="s">
        <v>181</v>
      </c>
      <c r="B111" s="75"/>
      <c r="C111" s="75"/>
      <c r="D111" s="77" t="s">
        <v>189</v>
      </c>
      <c r="E111" s="20"/>
      <c r="F111" s="20"/>
      <c r="G111" s="20"/>
      <c r="H111" s="20"/>
      <c r="I111" s="20"/>
      <c r="J111" s="20"/>
      <c r="K111" s="20"/>
      <c r="L111" s="20"/>
      <c r="M111" s="29" t="s">
        <v>78</v>
      </c>
    </row>
    <row r="112" spans="1:13" x14ac:dyDescent="0.25">
      <c r="A112" s="122"/>
      <c r="B112" s="75"/>
      <c r="C112" s="75"/>
      <c r="D112" s="75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x14ac:dyDescent="0.25">
      <c r="A113" s="91"/>
      <c r="B113" s="75"/>
      <c r="C113" s="75"/>
      <c r="D113" s="75"/>
      <c r="E113" s="27"/>
      <c r="F113" s="27"/>
      <c r="G113" s="27"/>
      <c r="H113" s="27"/>
      <c r="I113" s="27"/>
      <c r="J113" s="27"/>
      <c r="K113" s="27"/>
      <c r="L113" s="27"/>
      <c r="M113" s="28" t="s">
        <v>188</v>
      </c>
    </row>
    <row r="114" spans="1:13" ht="38.25" customHeight="1" x14ac:dyDescent="0.25">
      <c r="A114" s="50"/>
      <c r="B114" s="47"/>
      <c r="C114" s="47"/>
      <c r="D114" s="51"/>
    </row>
    <row r="115" spans="1:13" ht="14.1" customHeight="1" x14ac:dyDescent="0.25">
      <c r="A115" s="31"/>
      <c r="B115" s="31"/>
      <c r="C115" s="31"/>
      <c r="D115" s="31"/>
    </row>
    <row r="116" spans="1:13" ht="42" customHeight="1" x14ac:dyDescent="0.25">
      <c r="A116" s="52"/>
      <c r="B116" s="31"/>
      <c r="C116" s="31"/>
      <c r="D116" s="53"/>
    </row>
    <row r="117" spans="1:13" x14ac:dyDescent="0.25">
      <c r="A117" s="31"/>
      <c r="B117" s="31"/>
      <c r="C117" s="31"/>
      <c r="D117" s="31"/>
    </row>
    <row r="118" spans="1:13" x14ac:dyDescent="0.25">
      <c r="A118" s="31"/>
      <c r="B118" s="31"/>
      <c r="C118" s="31"/>
      <c r="D118" s="31"/>
    </row>
    <row r="119" spans="1:13" x14ac:dyDescent="0.25">
      <c r="A119" s="31"/>
      <c r="B119" s="31"/>
      <c r="C119" s="31"/>
      <c r="D119" s="31"/>
    </row>
    <row r="120" spans="1:13" x14ac:dyDescent="0.25">
      <c r="A120" s="31"/>
      <c r="B120" s="31"/>
      <c r="C120" s="31"/>
      <c r="D120" s="31"/>
    </row>
    <row r="121" spans="1:13" x14ac:dyDescent="0.25">
      <c r="A121" s="31"/>
      <c r="B121" s="31"/>
      <c r="C121" s="31"/>
      <c r="D121" s="31"/>
    </row>
    <row r="122" spans="1:13" x14ac:dyDescent="0.25">
      <c r="A122" s="31"/>
      <c r="B122" s="31"/>
      <c r="C122" s="31"/>
      <c r="D122" s="31"/>
    </row>
    <row r="123" spans="1:13" x14ac:dyDescent="0.25">
      <c r="A123" s="31"/>
      <c r="B123" s="31"/>
      <c r="C123" s="31"/>
      <c r="D123" s="31"/>
    </row>
    <row r="124" spans="1:13" x14ac:dyDescent="0.25">
      <c r="A124" s="31"/>
      <c r="B124" s="31"/>
      <c r="C124" s="31"/>
      <c r="D124" s="31"/>
    </row>
    <row r="125" spans="1:13" x14ac:dyDescent="0.25">
      <c r="A125" s="31"/>
      <c r="B125" s="31"/>
      <c r="C125" s="31"/>
      <c r="D125" s="31"/>
    </row>
  </sheetData>
  <mergeCells count="8">
    <mergeCell ref="A1:D1"/>
    <mergeCell ref="A2:D2"/>
    <mergeCell ref="B5:C5"/>
    <mergeCell ref="B54:C54"/>
    <mergeCell ref="A3:D3"/>
    <mergeCell ref="A4:D4"/>
    <mergeCell ref="A52:D52"/>
    <mergeCell ref="A53:D53"/>
  </mergeCells>
  <printOptions horizontalCentered="1" verticalCentered="1"/>
  <pageMargins left="0" right="0" top="0" bottom="0" header="0" footer="0"/>
  <pageSetup paperSize="9" scale="80" orientation="portrait" r:id="rId1"/>
  <ignoredErrors>
    <ignoredError sqref="B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1"/>
  <sheetViews>
    <sheetView workbookViewId="0">
      <selection activeCell="B93" sqref="B93"/>
    </sheetView>
  </sheetViews>
  <sheetFormatPr defaultRowHeight="15" x14ac:dyDescent="0.25"/>
  <cols>
    <col min="1" max="1" width="48.140625" customWidth="1"/>
    <col min="2" max="2" width="12.85546875" customWidth="1"/>
    <col min="3" max="3" width="13.5703125" customWidth="1"/>
    <col min="4" max="4" width="45.140625" customWidth="1"/>
  </cols>
  <sheetData>
    <row r="2" spans="1:4" ht="18.75" x14ac:dyDescent="0.3">
      <c r="A2" s="129" t="s">
        <v>193</v>
      </c>
      <c r="B2" s="129"/>
      <c r="C2" s="129"/>
      <c r="D2" s="129"/>
    </row>
    <row r="3" spans="1:4" ht="18.75" x14ac:dyDescent="0.3">
      <c r="A3" s="129" t="s">
        <v>194</v>
      </c>
      <c r="B3" s="129"/>
      <c r="C3" s="129"/>
      <c r="D3" s="129"/>
    </row>
    <row r="4" spans="1:4" ht="15.75" x14ac:dyDescent="0.25">
      <c r="A4" s="78" t="s">
        <v>0</v>
      </c>
      <c r="B4" s="130"/>
      <c r="C4" s="130"/>
      <c r="D4" s="79" t="s">
        <v>233</v>
      </c>
    </row>
    <row r="5" spans="1:4" ht="24.95" customHeight="1" x14ac:dyDescent="0.25">
      <c r="A5" s="1" t="s">
        <v>1</v>
      </c>
      <c r="B5" s="44" t="s">
        <v>2</v>
      </c>
      <c r="C5" s="44" t="s">
        <v>3</v>
      </c>
      <c r="D5" s="58" t="s">
        <v>4</v>
      </c>
    </row>
    <row r="6" spans="1:4" ht="24.95" customHeight="1" x14ac:dyDescent="0.25">
      <c r="A6" s="2" t="s">
        <v>5</v>
      </c>
      <c r="B6" s="23">
        <f t="shared" ref="B6" si="0">B7+B27+B30+B37</f>
        <v>3121.218499999999</v>
      </c>
      <c r="C6" s="23"/>
      <c r="D6" s="57" t="s">
        <v>6</v>
      </c>
    </row>
    <row r="7" spans="1:4" ht="24.95" customHeight="1" x14ac:dyDescent="0.25">
      <c r="A7" s="1" t="s">
        <v>7</v>
      </c>
      <c r="B7" s="23">
        <f t="shared" ref="B7" si="1">B8-B16</f>
        <v>6054.8184999999994</v>
      </c>
      <c r="C7" s="23"/>
      <c r="D7" s="56" t="s">
        <v>8</v>
      </c>
    </row>
    <row r="8" spans="1:4" ht="24.95" customHeight="1" x14ac:dyDescent="0.25">
      <c r="A8" s="10" t="s">
        <v>9</v>
      </c>
      <c r="B8" s="23">
        <f t="shared" ref="B8" si="2">B9+B12+B15</f>
        <v>13622</v>
      </c>
      <c r="C8" s="23"/>
      <c r="D8" s="54" t="s">
        <v>10</v>
      </c>
    </row>
    <row r="9" spans="1:4" ht="24.95" customHeight="1" x14ac:dyDescent="0.25">
      <c r="A9" s="11" t="s">
        <v>11</v>
      </c>
      <c r="B9" s="23">
        <f t="shared" ref="B9" si="3">B10+B11</f>
        <v>13523.1</v>
      </c>
      <c r="C9" s="23"/>
      <c r="D9" s="55" t="s">
        <v>12</v>
      </c>
    </row>
    <row r="10" spans="1:4" ht="24.95" customHeight="1" x14ac:dyDescent="0.25">
      <c r="A10" s="11" t="s">
        <v>13</v>
      </c>
      <c r="B10" s="23">
        <v>13523.1</v>
      </c>
      <c r="C10" s="23"/>
      <c r="D10" s="55" t="s">
        <v>14</v>
      </c>
    </row>
    <row r="11" spans="1:4" ht="24.95" customHeight="1" x14ac:dyDescent="0.25">
      <c r="A11" s="11" t="s">
        <v>15</v>
      </c>
      <c r="B11" s="23">
        <v>0</v>
      </c>
      <c r="C11" s="23"/>
      <c r="D11" s="55" t="s">
        <v>16</v>
      </c>
    </row>
    <row r="12" spans="1:4" ht="24.95" customHeight="1" x14ac:dyDescent="0.25">
      <c r="A12" s="11" t="s">
        <v>17</v>
      </c>
      <c r="B12" s="23">
        <f t="shared" ref="B12" si="4">B13+B14</f>
        <v>54.9</v>
      </c>
      <c r="C12" s="23"/>
      <c r="D12" s="55" t="s">
        <v>18</v>
      </c>
    </row>
    <row r="13" spans="1:4" ht="24.95" customHeight="1" x14ac:dyDescent="0.25">
      <c r="A13" s="11" t="s">
        <v>19</v>
      </c>
      <c r="B13" s="23">
        <v>33.5</v>
      </c>
      <c r="C13" s="23"/>
      <c r="D13" s="55" t="s">
        <v>20</v>
      </c>
    </row>
    <row r="14" spans="1:4" ht="24.95" customHeight="1" x14ac:dyDescent="0.25">
      <c r="A14" s="11" t="s">
        <v>15</v>
      </c>
      <c r="B14" s="23">
        <v>21.4</v>
      </c>
      <c r="C14" s="23"/>
      <c r="D14" s="55" t="s">
        <v>16</v>
      </c>
    </row>
    <row r="15" spans="1:4" ht="24.95" customHeight="1" x14ac:dyDescent="0.25">
      <c r="A15" s="12" t="s">
        <v>21</v>
      </c>
      <c r="B15" s="23">
        <v>44</v>
      </c>
      <c r="C15" s="23"/>
      <c r="D15" s="55" t="s">
        <v>22</v>
      </c>
    </row>
    <row r="16" spans="1:4" ht="24.95" customHeight="1" x14ac:dyDescent="0.25">
      <c r="A16" s="10" t="s">
        <v>23</v>
      </c>
      <c r="B16" s="23">
        <f t="shared" ref="B16:C16" si="5">B17+B23</f>
        <v>7567.1815000000006</v>
      </c>
      <c r="C16" s="23">
        <f t="shared" si="5"/>
        <v>8902.59</v>
      </c>
      <c r="D16" s="54" t="s">
        <v>24</v>
      </c>
    </row>
    <row r="17" spans="1:4" ht="24.95" customHeight="1" x14ac:dyDescent="0.25">
      <c r="A17" s="13" t="s">
        <v>25</v>
      </c>
      <c r="B17" s="23">
        <f t="shared" ref="B17:C17" si="6">B18+B19+B20+B21+B22</f>
        <v>1756.5015000000001</v>
      </c>
      <c r="C17" s="23">
        <f t="shared" si="6"/>
        <v>2066.4900000000002</v>
      </c>
      <c r="D17" s="56" t="s">
        <v>26</v>
      </c>
    </row>
    <row r="18" spans="1:4" ht="24.95" customHeight="1" x14ac:dyDescent="0.25">
      <c r="A18" s="14" t="s">
        <v>27</v>
      </c>
      <c r="B18" s="23">
        <v>958.1</v>
      </c>
      <c r="C18" s="23">
        <v>1127.2</v>
      </c>
      <c r="D18" s="54" t="s">
        <v>28</v>
      </c>
    </row>
    <row r="19" spans="1:4" ht="24.95" customHeight="1" x14ac:dyDescent="0.25">
      <c r="A19" s="14" t="s">
        <v>29</v>
      </c>
      <c r="B19" s="23">
        <v>179.4</v>
      </c>
      <c r="C19" s="23">
        <v>211.1</v>
      </c>
      <c r="D19" s="54" t="s">
        <v>30</v>
      </c>
    </row>
    <row r="20" spans="1:4" ht="24.95" customHeight="1" x14ac:dyDescent="0.25">
      <c r="A20" s="13" t="s">
        <v>31</v>
      </c>
      <c r="B20" s="23">
        <v>553.9</v>
      </c>
      <c r="C20" s="23">
        <f>451.6+200</f>
        <v>651.6</v>
      </c>
      <c r="D20" s="54" t="s">
        <v>32</v>
      </c>
    </row>
    <row r="21" spans="1:4" ht="24.95" customHeight="1" x14ac:dyDescent="0.25">
      <c r="A21" s="13" t="s">
        <v>33</v>
      </c>
      <c r="B21" s="23">
        <v>65.101500000000001</v>
      </c>
      <c r="C21" s="23">
        <v>76.59</v>
      </c>
      <c r="D21" s="54" t="s">
        <v>34</v>
      </c>
    </row>
    <row r="22" spans="1:4" ht="24.95" customHeight="1" x14ac:dyDescent="0.25">
      <c r="A22" s="13" t="s">
        <v>35</v>
      </c>
      <c r="B22" s="23">
        <v>0</v>
      </c>
      <c r="C22" s="23">
        <v>0</v>
      </c>
      <c r="D22" s="54" t="s">
        <v>36</v>
      </c>
    </row>
    <row r="23" spans="1:4" ht="24.95" customHeight="1" x14ac:dyDescent="0.25">
      <c r="A23" s="13" t="s">
        <v>37</v>
      </c>
      <c r="B23" s="23">
        <f t="shared" ref="B23:C23" si="7">B24+B25+B26</f>
        <v>5810.68</v>
      </c>
      <c r="C23" s="23">
        <f t="shared" si="7"/>
        <v>6836.1</v>
      </c>
      <c r="D23" s="56" t="s">
        <v>38</v>
      </c>
    </row>
    <row r="24" spans="1:4" ht="24.95" customHeight="1" x14ac:dyDescent="0.25">
      <c r="A24" s="15" t="s">
        <v>39</v>
      </c>
      <c r="B24" s="23">
        <v>1452.67</v>
      </c>
      <c r="C24" s="23">
        <v>1709.0250000000001</v>
      </c>
      <c r="D24" s="54" t="s">
        <v>40</v>
      </c>
    </row>
    <row r="25" spans="1:4" ht="24.95" customHeight="1" x14ac:dyDescent="0.25">
      <c r="A25" s="15" t="s">
        <v>41</v>
      </c>
      <c r="B25" s="23">
        <v>4358.01</v>
      </c>
      <c r="C25" s="23">
        <v>5127.0750000000007</v>
      </c>
      <c r="D25" s="54" t="s">
        <v>42</v>
      </c>
    </row>
    <row r="26" spans="1:4" ht="24.95" customHeight="1" x14ac:dyDescent="0.25">
      <c r="A26" s="15" t="s">
        <v>43</v>
      </c>
      <c r="B26" s="23">
        <v>0</v>
      </c>
      <c r="C26" s="23">
        <v>0</v>
      </c>
      <c r="D26" s="54" t="s">
        <v>44</v>
      </c>
    </row>
    <row r="27" spans="1:4" ht="24.95" customHeight="1" x14ac:dyDescent="0.25">
      <c r="A27" s="1" t="s">
        <v>45</v>
      </c>
      <c r="B27" s="23">
        <f t="shared" ref="B27" si="8">B28-B29</f>
        <v>-2636.3</v>
      </c>
      <c r="C27" s="23"/>
      <c r="D27" s="56" t="s">
        <v>46</v>
      </c>
    </row>
    <row r="28" spans="1:4" ht="24.95" customHeight="1" x14ac:dyDescent="0.25">
      <c r="A28" s="10" t="s">
        <v>47</v>
      </c>
      <c r="B28" s="23">
        <v>1279.8</v>
      </c>
      <c r="C28" s="23"/>
      <c r="D28" s="54" t="s">
        <v>48</v>
      </c>
    </row>
    <row r="29" spans="1:4" ht="24.95" customHeight="1" x14ac:dyDescent="0.25">
      <c r="A29" s="10" t="s">
        <v>49</v>
      </c>
      <c r="B29" s="23">
        <v>3916.1</v>
      </c>
      <c r="C29" s="23"/>
      <c r="D29" s="58" t="s">
        <v>50</v>
      </c>
    </row>
    <row r="30" spans="1:4" ht="24.95" customHeight="1" x14ac:dyDescent="0.25">
      <c r="A30" s="1" t="s">
        <v>51</v>
      </c>
      <c r="B30" s="23">
        <f t="shared" ref="B30" si="9">B31+B32</f>
        <v>-532.9</v>
      </c>
      <c r="C30" s="23"/>
      <c r="D30" s="56" t="s">
        <v>52</v>
      </c>
    </row>
    <row r="31" spans="1:4" ht="24.95" customHeight="1" x14ac:dyDescent="0.25">
      <c r="A31" s="16" t="s">
        <v>53</v>
      </c>
      <c r="B31" s="23">
        <v>5.2</v>
      </c>
      <c r="C31" s="23"/>
      <c r="D31" s="59" t="s">
        <v>54</v>
      </c>
    </row>
    <row r="32" spans="1:4" ht="24.95" customHeight="1" x14ac:dyDescent="0.25">
      <c r="A32" s="16" t="s">
        <v>55</v>
      </c>
      <c r="B32" s="23">
        <f t="shared" ref="B32" si="10">B33-B34</f>
        <v>-538.1</v>
      </c>
      <c r="C32" s="23"/>
      <c r="D32" s="59" t="s">
        <v>56</v>
      </c>
    </row>
    <row r="33" spans="1:4" ht="24.95" customHeight="1" x14ac:dyDescent="0.25">
      <c r="A33" s="17" t="s">
        <v>57</v>
      </c>
      <c r="B33" s="23">
        <v>90.4</v>
      </c>
      <c r="C33" s="23"/>
      <c r="D33" s="59" t="s">
        <v>58</v>
      </c>
    </row>
    <row r="34" spans="1:4" ht="24.95" customHeight="1" x14ac:dyDescent="0.25">
      <c r="A34" s="17" t="s">
        <v>59</v>
      </c>
      <c r="B34" s="23">
        <f t="shared" ref="B34" si="11">B35+B36</f>
        <v>628.5</v>
      </c>
      <c r="C34" s="23"/>
      <c r="D34" s="59" t="s">
        <v>60</v>
      </c>
    </row>
    <row r="35" spans="1:4" ht="24.95" customHeight="1" x14ac:dyDescent="0.25">
      <c r="A35" s="18" t="s">
        <v>61</v>
      </c>
      <c r="B35" s="23">
        <v>269.3</v>
      </c>
      <c r="C35" s="23"/>
      <c r="D35" s="60" t="s">
        <v>210</v>
      </c>
    </row>
    <row r="36" spans="1:4" ht="24.95" customHeight="1" x14ac:dyDescent="0.25">
      <c r="A36" s="18" t="s">
        <v>62</v>
      </c>
      <c r="B36" s="23">
        <v>359.2</v>
      </c>
      <c r="C36" s="23"/>
      <c r="D36" s="60" t="s">
        <v>211</v>
      </c>
    </row>
    <row r="37" spans="1:4" ht="24.95" customHeight="1" x14ac:dyDescent="0.25">
      <c r="A37" s="1" t="s">
        <v>63</v>
      </c>
      <c r="B37" s="23">
        <f t="shared" ref="B37" si="12">B38+B39</f>
        <v>235.60000000000002</v>
      </c>
      <c r="C37" s="23"/>
      <c r="D37" s="56" t="s">
        <v>64</v>
      </c>
    </row>
    <row r="38" spans="1:4" ht="24.95" customHeight="1" x14ac:dyDescent="0.25">
      <c r="A38" s="16" t="s">
        <v>65</v>
      </c>
      <c r="B38" s="23">
        <v>146.4</v>
      </c>
      <c r="C38" s="23"/>
      <c r="D38" s="54" t="s">
        <v>66</v>
      </c>
    </row>
    <row r="39" spans="1:4" ht="24.95" customHeight="1" x14ac:dyDescent="0.25">
      <c r="A39" s="16" t="s">
        <v>67</v>
      </c>
      <c r="B39" s="23">
        <f t="shared" ref="B39" si="13">B40-B43</f>
        <v>89.2</v>
      </c>
      <c r="C39" s="23"/>
      <c r="D39" s="54" t="s">
        <v>68</v>
      </c>
    </row>
    <row r="40" spans="1:4" ht="24.95" customHeight="1" x14ac:dyDescent="0.25">
      <c r="A40" s="17" t="s">
        <v>184</v>
      </c>
      <c r="B40" s="23">
        <f t="shared" ref="B40" si="14">B41+B42</f>
        <v>104.5</v>
      </c>
      <c r="C40" s="23"/>
      <c r="D40" s="54" t="s">
        <v>69</v>
      </c>
    </row>
    <row r="41" spans="1:4" ht="24.95" customHeight="1" x14ac:dyDescent="0.25">
      <c r="A41" s="19" t="s">
        <v>182</v>
      </c>
      <c r="B41" s="23">
        <v>89.9</v>
      </c>
      <c r="C41" s="23"/>
      <c r="D41" s="59" t="s">
        <v>70</v>
      </c>
    </row>
    <row r="42" spans="1:4" ht="24.95" customHeight="1" x14ac:dyDescent="0.25">
      <c r="A42" s="19" t="s">
        <v>183</v>
      </c>
      <c r="B42" s="23">
        <v>14.6</v>
      </c>
      <c r="C42" s="23"/>
      <c r="D42" s="61" t="s">
        <v>71</v>
      </c>
    </row>
    <row r="43" spans="1:4" ht="24.95" customHeight="1" x14ac:dyDescent="0.25">
      <c r="A43" s="17" t="s">
        <v>185</v>
      </c>
      <c r="B43" s="23">
        <f t="shared" ref="B43" si="15">B44+B45</f>
        <v>15.3</v>
      </c>
      <c r="C43" s="23"/>
      <c r="D43" s="54" t="s">
        <v>72</v>
      </c>
    </row>
    <row r="44" spans="1:4" ht="24.95" customHeight="1" x14ac:dyDescent="0.25">
      <c r="A44" s="19" t="s">
        <v>186</v>
      </c>
      <c r="B44" s="23">
        <v>0</v>
      </c>
      <c r="C44" s="23"/>
      <c r="D44" s="59" t="s">
        <v>73</v>
      </c>
    </row>
    <row r="45" spans="1:4" ht="24.95" customHeight="1" x14ac:dyDescent="0.25">
      <c r="A45" s="19" t="s">
        <v>187</v>
      </c>
      <c r="B45" s="23">
        <f t="shared" ref="B45" si="16">B46+B47</f>
        <v>15.3</v>
      </c>
      <c r="C45" s="23"/>
      <c r="D45" s="61" t="s">
        <v>74</v>
      </c>
    </row>
    <row r="46" spans="1:4" ht="24.95" customHeight="1" x14ac:dyDescent="0.25">
      <c r="A46" s="15" t="s">
        <v>221</v>
      </c>
      <c r="B46" s="23">
        <v>0</v>
      </c>
      <c r="C46" s="23"/>
      <c r="D46" s="54" t="s">
        <v>75</v>
      </c>
    </row>
    <row r="47" spans="1:4" ht="24.95" customHeight="1" x14ac:dyDescent="0.25">
      <c r="A47" s="15" t="s">
        <v>222</v>
      </c>
      <c r="B47" s="23">
        <v>15.3</v>
      </c>
      <c r="C47" s="23"/>
      <c r="D47" s="54" t="s">
        <v>76</v>
      </c>
    </row>
    <row r="48" spans="1:4" ht="24" customHeight="1" x14ac:dyDescent="0.25">
      <c r="A48" s="80" t="s">
        <v>77</v>
      </c>
      <c r="B48" s="125"/>
      <c r="C48" s="125"/>
      <c r="D48" s="81" t="s">
        <v>78</v>
      </c>
    </row>
    <row r="49" spans="1:4" ht="26.25" customHeight="1" x14ac:dyDescent="0.25">
      <c r="A49" s="82" t="s">
        <v>243</v>
      </c>
      <c r="B49" s="83"/>
      <c r="C49" s="84"/>
      <c r="D49" s="85" t="s">
        <v>242</v>
      </c>
    </row>
    <row r="50" spans="1:4" x14ac:dyDescent="0.25">
      <c r="A50" s="86" t="s">
        <v>205</v>
      </c>
      <c r="B50" s="125"/>
      <c r="C50" s="125"/>
      <c r="D50" s="87" t="s">
        <v>204</v>
      </c>
    </row>
    <row r="51" spans="1:4" x14ac:dyDescent="0.25">
      <c r="A51" s="86"/>
      <c r="B51" s="125"/>
      <c r="C51" s="125"/>
      <c r="D51" s="87"/>
    </row>
    <row r="52" spans="1:4" ht="18.75" x14ac:dyDescent="0.3">
      <c r="A52" s="129" t="s">
        <v>193</v>
      </c>
      <c r="B52" s="129"/>
      <c r="C52" s="129"/>
      <c r="D52" s="129"/>
    </row>
    <row r="53" spans="1:4" ht="18.75" x14ac:dyDescent="0.3">
      <c r="A53" s="129" t="s">
        <v>194</v>
      </c>
      <c r="B53" s="129"/>
      <c r="C53" s="129"/>
      <c r="D53" s="129"/>
    </row>
    <row r="54" spans="1:4" ht="15.75" x14ac:dyDescent="0.25">
      <c r="A54" s="88" t="s">
        <v>79</v>
      </c>
      <c r="B54" s="130"/>
      <c r="C54" s="130"/>
      <c r="D54" s="79" t="s">
        <v>233</v>
      </c>
    </row>
    <row r="55" spans="1:4" ht="24.95" customHeight="1" x14ac:dyDescent="0.25">
      <c r="A55" s="1" t="s">
        <v>1</v>
      </c>
      <c r="B55" s="44" t="s">
        <v>2</v>
      </c>
      <c r="C55" s="44" t="s">
        <v>3</v>
      </c>
      <c r="D55" s="54" t="s">
        <v>80</v>
      </c>
    </row>
    <row r="56" spans="1:4" ht="24.95" customHeight="1" x14ac:dyDescent="0.25">
      <c r="A56" s="2" t="s">
        <v>81</v>
      </c>
      <c r="B56" s="23">
        <f t="shared" ref="B56" si="17">B57-B58</f>
        <v>-0.2</v>
      </c>
      <c r="C56" s="23"/>
      <c r="D56" s="57" t="s">
        <v>82</v>
      </c>
    </row>
    <row r="57" spans="1:4" ht="24.95" customHeight="1" x14ac:dyDescent="0.25">
      <c r="A57" s="1" t="s">
        <v>83</v>
      </c>
      <c r="B57" s="23">
        <v>0</v>
      </c>
      <c r="C57" s="23"/>
      <c r="D57" s="54" t="s">
        <v>84</v>
      </c>
    </row>
    <row r="58" spans="1:4" ht="24.95" customHeight="1" x14ac:dyDescent="0.25">
      <c r="A58" s="1" t="s">
        <v>85</v>
      </c>
      <c r="B58" s="23">
        <v>0.2</v>
      </c>
      <c r="C58" s="23"/>
      <c r="D58" s="58" t="s">
        <v>86</v>
      </c>
    </row>
    <row r="59" spans="1:4" ht="24.95" customHeight="1" x14ac:dyDescent="0.25">
      <c r="A59" s="62" t="s">
        <v>87</v>
      </c>
      <c r="B59" s="23">
        <f t="shared" ref="B59" si="18">B60+B63+B78+B94</f>
        <v>1183.0100000000002</v>
      </c>
      <c r="C59" s="23"/>
      <c r="D59" s="57" t="s">
        <v>88</v>
      </c>
    </row>
    <row r="60" spans="1:4" ht="24.95" customHeight="1" x14ac:dyDescent="0.25">
      <c r="A60" s="32" t="s">
        <v>89</v>
      </c>
      <c r="B60" s="23">
        <f t="shared" ref="B60" si="19">B61-B62</f>
        <v>1310.8000000000002</v>
      </c>
      <c r="C60" s="23"/>
      <c r="D60" s="56" t="s">
        <v>90</v>
      </c>
    </row>
    <row r="61" spans="1:4" ht="24.95" customHeight="1" x14ac:dyDescent="0.25">
      <c r="A61" s="1" t="s">
        <v>91</v>
      </c>
      <c r="B61" s="23">
        <v>23.4</v>
      </c>
      <c r="C61" s="23"/>
      <c r="D61" s="56" t="s">
        <v>92</v>
      </c>
    </row>
    <row r="62" spans="1:4" ht="24.95" customHeight="1" x14ac:dyDescent="0.25">
      <c r="A62" s="1" t="s">
        <v>93</v>
      </c>
      <c r="B62" s="23">
        <v>-1287.4000000000001</v>
      </c>
      <c r="C62" s="23"/>
      <c r="D62" s="56" t="s">
        <v>94</v>
      </c>
    </row>
    <row r="63" spans="1:4" ht="24.95" customHeight="1" x14ac:dyDescent="0.25">
      <c r="A63" s="32" t="s">
        <v>95</v>
      </c>
      <c r="B63" s="23">
        <f t="shared" ref="B63" si="20">B64-B71</f>
        <v>-1001.8</v>
      </c>
      <c r="C63" s="23"/>
      <c r="D63" s="56" t="s">
        <v>96</v>
      </c>
    </row>
    <row r="64" spans="1:4" ht="24.95" customHeight="1" x14ac:dyDescent="0.25">
      <c r="A64" s="63" t="s">
        <v>97</v>
      </c>
      <c r="B64" s="23">
        <f t="shared" ref="B64" si="21">B65+B68</f>
        <v>-1.9</v>
      </c>
      <c r="C64" s="23"/>
      <c r="D64" s="56" t="s">
        <v>98</v>
      </c>
    </row>
    <row r="65" spans="1:4" ht="24.95" customHeight="1" x14ac:dyDescent="0.25">
      <c r="A65" s="32" t="s">
        <v>99</v>
      </c>
      <c r="B65" s="23">
        <f t="shared" ref="B65" si="22">B66-B67</f>
        <v>-3</v>
      </c>
      <c r="C65" s="23"/>
      <c r="D65" s="56" t="s">
        <v>100</v>
      </c>
    </row>
    <row r="66" spans="1:4" ht="24.95" customHeight="1" x14ac:dyDescent="0.25">
      <c r="A66" s="33" t="s">
        <v>101</v>
      </c>
      <c r="B66" s="23">
        <v>1293.3</v>
      </c>
      <c r="C66" s="23"/>
      <c r="D66" s="56" t="s">
        <v>102</v>
      </c>
    </row>
    <row r="67" spans="1:4" ht="24.95" customHeight="1" x14ac:dyDescent="0.25">
      <c r="A67" s="33" t="s">
        <v>103</v>
      </c>
      <c r="B67" s="23">
        <v>1296.3</v>
      </c>
      <c r="C67" s="23"/>
      <c r="D67" s="56" t="s">
        <v>104</v>
      </c>
    </row>
    <row r="68" spans="1:4" ht="24.95" customHeight="1" x14ac:dyDescent="0.25">
      <c r="A68" s="32" t="s">
        <v>105</v>
      </c>
      <c r="B68" s="23">
        <f t="shared" ref="B68" si="23">B69-B70</f>
        <v>1.1000000000000001</v>
      </c>
      <c r="C68" s="23"/>
      <c r="D68" s="56" t="s">
        <v>106</v>
      </c>
    </row>
    <row r="69" spans="1:4" ht="24.95" customHeight="1" x14ac:dyDescent="0.25">
      <c r="A69" s="33" t="s">
        <v>107</v>
      </c>
      <c r="B69" s="23">
        <v>1.1000000000000001</v>
      </c>
      <c r="C69" s="23"/>
      <c r="D69" s="56" t="s">
        <v>102</v>
      </c>
    </row>
    <row r="70" spans="1:4" ht="24.95" customHeight="1" x14ac:dyDescent="0.25">
      <c r="A70" s="33" t="s">
        <v>108</v>
      </c>
      <c r="B70" s="23">
        <v>0</v>
      </c>
      <c r="C70" s="23"/>
      <c r="D70" s="56" t="s">
        <v>104</v>
      </c>
    </row>
    <row r="71" spans="1:4" ht="24.95" customHeight="1" x14ac:dyDescent="0.25">
      <c r="A71" s="63" t="s">
        <v>109</v>
      </c>
      <c r="B71" s="23">
        <f t="shared" ref="B71" si="24">B72+B75</f>
        <v>999.9</v>
      </c>
      <c r="C71" s="23"/>
      <c r="D71" s="58" t="s">
        <v>110</v>
      </c>
    </row>
    <row r="72" spans="1:4" ht="24.95" customHeight="1" x14ac:dyDescent="0.25">
      <c r="A72" s="33" t="s">
        <v>111</v>
      </c>
      <c r="B72" s="23">
        <f t="shared" ref="B72" si="25">B73-B74</f>
        <v>1000</v>
      </c>
      <c r="C72" s="23"/>
      <c r="D72" s="56" t="s">
        <v>100</v>
      </c>
    </row>
    <row r="73" spans="1:4" ht="24.95" customHeight="1" x14ac:dyDescent="0.25">
      <c r="A73" s="33" t="s">
        <v>112</v>
      </c>
      <c r="B73" s="23">
        <v>1000</v>
      </c>
      <c r="C73" s="23"/>
      <c r="D73" s="56" t="s">
        <v>102</v>
      </c>
    </row>
    <row r="74" spans="1:4" ht="24.95" customHeight="1" x14ac:dyDescent="0.25">
      <c r="A74" s="33" t="s">
        <v>108</v>
      </c>
      <c r="B74" s="23">
        <v>0</v>
      </c>
      <c r="C74" s="23"/>
      <c r="D74" s="56" t="s">
        <v>104</v>
      </c>
    </row>
    <row r="75" spans="1:4" ht="24.95" customHeight="1" x14ac:dyDescent="0.25">
      <c r="A75" s="34" t="s">
        <v>113</v>
      </c>
      <c r="B75" s="23">
        <f t="shared" ref="B75" si="26">B76-B77</f>
        <v>-0.1</v>
      </c>
      <c r="C75" s="23"/>
      <c r="D75" s="56" t="s">
        <v>106</v>
      </c>
    </row>
    <row r="76" spans="1:4" ht="24.95" customHeight="1" x14ac:dyDescent="0.25">
      <c r="A76" s="33" t="s">
        <v>112</v>
      </c>
      <c r="B76" s="23">
        <v>0</v>
      </c>
      <c r="C76" s="23"/>
      <c r="D76" s="56" t="s">
        <v>114</v>
      </c>
    </row>
    <row r="77" spans="1:4" ht="24.95" customHeight="1" x14ac:dyDescent="0.25">
      <c r="A77" s="33" t="s">
        <v>115</v>
      </c>
      <c r="B77" s="23">
        <v>0.1</v>
      </c>
      <c r="C77" s="23"/>
      <c r="D77" s="56" t="s">
        <v>116</v>
      </c>
    </row>
    <row r="78" spans="1:4" ht="24.95" customHeight="1" x14ac:dyDescent="0.25">
      <c r="A78" s="32" t="s">
        <v>117</v>
      </c>
      <c r="B78" s="23">
        <f t="shared" ref="B78" si="27">B79+B90+B93</f>
        <v>146.1099999999999</v>
      </c>
      <c r="C78" s="23"/>
      <c r="D78" s="56" t="s">
        <v>118</v>
      </c>
    </row>
    <row r="79" spans="1:4" ht="24.95" customHeight="1" x14ac:dyDescent="0.25">
      <c r="A79" s="35" t="s">
        <v>119</v>
      </c>
      <c r="B79" s="23">
        <f t="shared" ref="B79" si="28">B80-B85</f>
        <v>-911.40000000000009</v>
      </c>
      <c r="C79" s="23"/>
      <c r="D79" s="54" t="s">
        <v>120</v>
      </c>
    </row>
    <row r="80" spans="1:4" ht="24.95" customHeight="1" x14ac:dyDescent="0.25">
      <c r="A80" s="63" t="s">
        <v>121</v>
      </c>
      <c r="B80" s="23">
        <f t="shared" ref="B80" si="29">B81+B82+B83+B84</f>
        <v>-434.3</v>
      </c>
      <c r="C80" s="23"/>
      <c r="D80" s="56" t="s">
        <v>122</v>
      </c>
    </row>
    <row r="81" spans="1:4" ht="24.95" customHeight="1" x14ac:dyDescent="0.25">
      <c r="A81" s="64" t="s">
        <v>123</v>
      </c>
      <c r="B81" s="23">
        <v>0</v>
      </c>
      <c r="C81" s="23"/>
      <c r="D81" s="56" t="s">
        <v>124</v>
      </c>
    </row>
    <row r="82" spans="1:4" ht="24.95" customHeight="1" x14ac:dyDescent="0.25">
      <c r="A82" s="36" t="s">
        <v>125</v>
      </c>
      <c r="B82" s="23">
        <v>-305.5</v>
      </c>
      <c r="C82" s="23"/>
      <c r="D82" s="56" t="s">
        <v>126</v>
      </c>
    </row>
    <row r="83" spans="1:4" ht="24.95" customHeight="1" x14ac:dyDescent="0.25">
      <c r="A83" s="64" t="s">
        <v>127</v>
      </c>
      <c r="B83" s="23">
        <v>-148.69999999999999</v>
      </c>
      <c r="C83" s="23"/>
      <c r="D83" s="56" t="s">
        <v>128</v>
      </c>
    </row>
    <row r="84" spans="1:4" ht="24.95" customHeight="1" x14ac:dyDescent="0.25">
      <c r="A84" s="64" t="s">
        <v>129</v>
      </c>
      <c r="B84" s="23">
        <v>19.899999999999999</v>
      </c>
      <c r="C84" s="23"/>
      <c r="D84" s="56" t="s">
        <v>130</v>
      </c>
    </row>
    <row r="85" spans="1:4" ht="24.95" customHeight="1" x14ac:dyDescent="0.25">
      <c r="A85" s="63" t="s">
        <v>109</v>
      </c>
      <c r="B85" s="23">
        <f t="shared" ref="B85" si="30">B86+B87+B88+B89</f>
        <v>477.1</v>
      </c>
      <c r="C85" s="23"/>
      <c r="D85" s="58" t="s">
        <v>131</v>
      </c>
    </row>
    <row r="86" spans="1:4" ht="24.95" customHeight="1" x14ac:dyDescent="0.25">
      <c r="A86" s="65" t="s">
        <v>132</v>
      </c>
      <c r="B86" s="23">
        <v>534.70000000000005</v>
      </c>
      <c r="C86" s="23"/>
      <c r="D86" s="56" t="s">
        <v>133</v>
      </c>
    </row>
    <row r="87" spans="1:4" ht="24.95" customHeight="1" x14ac:dyDescent="0.25">
      <c r="A87" s="64" t="s">
        <v>134</v>
      </c>
      <c r="B87" s="23">
        <v>317.39999999999998</v>
      </c>
      <c r="C87" s="23"/>
      <c r="D87" s="56" t="s">
        <v>135</v>
      </c>
    </row>
    <row r="88" spans="1:4" ht="24.95" customHeight="1" x14ac:dyDescent="0.25">
      <c r="A88" s="64" t="s">
        <v>136</v>
      </c>
      <c r="B88" s="23">
        <v>-375</v>
      </c>
      <c r="C88" s="23"/>
      <c r="D88" s="56" t="s">
        <v>137</v>
      </c>
    </row>
    <row r="89" spans="1:4" ht="24.95" customHeight="1" x14ac:dyDescent="0.25">
      <c r="A89" s="64" t="s">
        <v>127</v>
      </c>
      <c r="B89" s="23">
        <v>0</v>
      </c>
      <c r="C89" s="23"/>
      <c r="D89" s="56" t="s">
        <v>223</v>
      </c>
    </row>
    <row r="90" spans="1:4" ht="24.95" customHeight="1" x14ac:dyDescent="0.25">
      <c r="A90" s="37" t="s">
        <v>138</v>
      </c>
      <c r="B90" s="23">
        <f t="shared" ref="B90" si="31">B91-B92</f>
        <v>1163.51</v>
      </c>
      <c r="C90" s="23"/>
      <c r="D90" s="93" t="s">
        <v>212</v>
      </c>
    </row>
    <row r="91" spans="1:4" ht="24.95" customHeight="1" x14ac:dyDescent="0.25">
      <c r="A91" s="63" t="s">
        <v>140</v>
      </c>
      <c r="B91" s="23">
        <v>1141.3</v>
      </c>
      <c r="C91" s="23"/>
      <c r="D91" s="54" t="s">
        <v>141</v>
      </c>
    </row>
    <row r="92" spans="1:4" ht="24.95" customHeight="1" x14ac:dyDescent="0.25">
      <c r="A92" s="63" t="s">
        <v>142</v>
      </c>
      <c r="B92" s="23">
        <v>-22.21</v>
      </c>
      <c r="C92" s="23"/>
      <c r="D92" s="54" t="s">
        <v>143</v>
      </c>
    </row>
    <row r="93" spans="1:4" ht="24.95" customHeight="1" x14ac:dyDescent="0.25">
      <c r="A93" s="38" t="s">
        <v>144</v>
      </c>
      <c r="B93" s="43" t="s">
        <v>146</v>
      </c>
      <c r="C93" s="43"/>
      <c r="D93" s="54" t="s">
        <v>147</v>
      </c>
    </row>
    <row r="94" spans="1:4" ht="24.95" customHeight="1" x14ac:dyDescent="0.25">
      <c r="A94" s="39" t="s">
        <v>148</v>
      </c>
      <c r="B94" s="23">
        <f t="shared" ref="B94" si="32">B97</f>
        <v>727.9</v>
      </c>
      <c r="C94" s="23"/>
      <c r="D94" s="56" t="s">
        <v>149</v>
      </c>
    </row>
    <row r="95" spans="1:4" ht="24.95" customHeight="1" x14ac:dyDescent="0.25">
      <c r="A95" s="33" t="s">
        <v>150</v>
      </c>
      <c r="B95" s="23">
        <f t="shared" ref="B95:B96" si="33">B96</f>
        <v>727.9</v>
      </c>
      <c r="C95" s="23"/>
      <c r="D95" s="56" t="s">
        <v>151</v>
      </c>
    </row>
    <row r="96" spans="1:4" ht="24.95" customHeight="1" x14ac:dyDescent="0.25">
      <c r="A96" s="66" t="s">
        <v>152</v>
      </c>
      <c r="B96" s="23">
        <f t="shared" si="33"/>
        <v>727.9</v>
      </c>
      <c r="C96" s="23"/>
      <c r="D96" s="56" t="s">
        <v>153</v>
      </c>
    </row>
    <row r="97" spans="1:4" ht="24.95" customHeight="1" x14ac:dyDescent="0.25">
      <c r="A97" s="66" t="s">
        <v>154</v>
      </c>
      <c r="B97" s="23">
        <f t="shared" ref="B97" si="34">B98+B99+B100+B101</f>
        <v>727.9</v>
      </c>
      <c r="C97" s="23"/>
      <c r="D97" s="56" t="s">
        <v>155</v>
      </c>
    </row>
    <row r="98" spans="1:4" ht="24.95" customHeight="1" x14ac:dyDescent="0.25">
      <c r="A98" s="67" t="s">
        <v>156</v>
      </c>
      <c r="B98" s="23">
        <v>0</v>
      </c>
      <c r="C98" s="23"/>
      <c r="D98" s="68" t="s">
        <v>157</v>
      </c>
    </row>
    <row r="99" spans="1:4" ht="24.95" customHeight="1" x14ac:dyDescent="0.25">
      <c r="A99" s="67" t="s">
        <v>158</v>
      </c>
      <c r="B99" s="23">
        <v>-9.6</v>
      </c>
      <c r="C99" s="23"/>
      <c r="D99" s="68" t="s">
        <v>159</v>
      </c>
    </row>
    <row r="100" spans="1:4" ht="24.95" customHeight="1" x14ac:dyDescent="0.25">
      <c r="A100" s="67" t="s">
        <v>160</v>
      </c>
      <c r="B100" s="23">
        <v>0</v>
      </c>
      <c r="C100" s="23"/>
      <c r="D100" s="68" t="s">
        <v>161</v>
      </c>
    </row>
    <row r="101" spans="1:4" ht="24.95" customHeight="1" x14ac:dyDescent="0.25">
      <c r="A101" s="67" t="s">
        <v>162</v>
      </c>
      <c r="B101" s="23">
        <f>B102+B105</f>
        <v>737.5</v>
      </c>
      <c r="C101" s="23"/>
      <c r="D101" s="68" t="s">
        <v>163</v>
      </c>
    </row>
    <row r="102" spans="1:4" ht="24.95" customHeight="1" x14ac:dyDescent="0.25">
      <c r="A102" s="69" t="s">
        <v>164</v>
      </c>
      <c r="B102" s="23">
        <f t="shared" ref="B102" si="35">B103+B104</f>
        <v>323</v>
      </c>
      <c r="C102" s="23"/>
      <c r="D102" s="70" t="s">
        <v>165</v>
      </c>
    </row>
    <row r="103" spans="1:4" ht="24.95" customHeight="1" x14ac:dyDescent="0.25">
      <c r="A103" s="71" t="s">
        <v>166</v>
      </c>
      <c r="B103" s="23">
        <v>266.89999999999998</v>
      </c>
      <c r="C103" s="23"/>
      <c r="D103" s="59" t="s">
        <v>167</v>
      </c>
    </row>
    <row r="104" spans="1:4" ht="24.95" customHeight="1" x14ac:dyDescent="0.25">
      <c r="A104" s="71" t="s">
        <v>168</v>
      </c>
      <c r="B104" s="23">
        <v>56.1</v>
      </c>
      <c r="C104" s="23"/>
      <c r="D104" s="54" t="s">
        <v>169</v>
      </c>
    </row>
    <row r="105" spans="1:4" ht="24.95" customHeight="1" x14ac:dyDescent="0.25">
      <c r="A105" s="69" t="s">
        <v>170</v>
      </c>
      <c r="B105" s="23">
        <f t="shared" ref="B105" si="36">B106+B107+B108</f>
        <v>414.5</v>
      </c>
      <c r="C105" s="23"/>
      <c r="D105" s="70" t="s">
        <v>171</v>
      </c>
    </row>
    <row r="106" spans="1:4" ht="24.95" customHeight="1" x14ac:dyDescent="0.25">
      <c r="A106" s="72" t="s">
        <v>172</v>
      </c>
      <c r="B106" s="23">
        <v>0</v>
      </c>
      <c r="C106" s="23"/>
      <c r="D106" s="54" t="s">
        <v>173</v>
      </c>
    </row>
    <row r="107" spans="1:4" ht="24.95" customHeight="1" x14ac:dyDescent="0.25">
      <c r="A107" s="72" t="s">
        <v>174</v>
      </c>
      <c r="B107" s="23">
        <v>0</v>
      </c>
      <c r="C107" s="23"/>
      <c r="D107" s="54" t="s">
        <v>175</v>
      </c>
    </row>
    <row r="108" spans="1:4" ht="32.25" customHeight="1" x14ac:dyDescent="0.25">
      <c r="A108" s="40" t="s">
        <v>203</v>
      </c>
      <c r="B108" s="23">
        <v>414.5</v>
      </c>
      <c r="C108" s="23"/>
      <c r="D108" s="73" t="s">
        <v>202</v>
      </c>
    </row>
    <row r="109" spans="1:4" ht="24.95" customHeight="1" x14ac:dyDescent="0.25">
      <c r="A109" s="69" t="s">
        <v>178</v>
      </c>
      <c r="B109" s="23">
        <v>0</v>
      </c>
      <c r="C109" s="23"/>
      <c r="D109" s="70" t="s">
        <v>179</v>
      </c>
    </row>
    <row r="110" spans="1:4" ht="49.5" customHeight="1" x14ac:dyDescent="0.25">
      <c r="A110" s="41" t="s">
        <v>180</v>
      </c>
      <c r="B110" s="23">
        <f>B59-(B6+B56)</f>
        <v>-1938.008499999999</v>
      </c>
      <c r="C110" s="23"/>
      <c r="D110" s="74" t="s">
        <v>213</v>
      </c>
    </row>
    <row r="111" spans="1:4" ht="42" customHeight="1" x14ac:dyDescent="0.25">
      <c r="A111" s="76" t="s">
        <v>181</v>
      </c>
      <c r="B111" s="75"/>
      <c r="C111" s="75"/>
      <c r="D111" s="77" t="s">
        <v>209</v>
      </c>
    </row>
  </sheetData>
  <mergeCells count="6">
    <mergeCell ref="B54:C54"/>
    <mergeCell ref="A2:D2"/>
    <mergeCell ref="A3:D3"/>
    <mergeCell ref="B4:C4"/>
    <mergeCell ref="A52:D52"/>
    <mergeCell ref="A53:D53"/>
  </mergeCells>
  <pageMargins left="0.7" right="0.7" top="0.75" bottom="0.75" header="0.3" footer="0.3"/>
  <ignoredErrors>
    <ignoredError sqref="B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1"/>
  <sheetViews>
    <sheetView topLeftCell="A109" workbookViewId="0">
      <selection activeCell="B20" sqref="B20"/>
    </sheetView>
  </sheetViews>
  <sheetFormatPr defaultRowHeight="15" x14ac:dyDescent="0.25"/>
  <cols>
    <col min="1" max="1" width="54" customWidth="1"/>
    <col min="2" max="2" width="12.5703125" customWidth="1"/>
    <col min="3" max="3" width="11.5703125" customWidth="1"/>
    <col min="4" max="4" width="46.7109375" customWidth="1"/>
  </cols>
  <sheetData>
    <row r="2" spans="1:4" ht="18.75" x14ac:dyDescent="0.3">
      <c r="A2" s="129" t="s">
        <v>195</v>
      </c>
      <c r="B2" s="129"/>
      <c r="C2" s="129"/>
      <c r="D2" s="129"/>
    </row>
    <row r="3" spans="1:4" ht="18.75" x14ac:dyDescent="0.3">
      <c r="A3" s="129" t="s">
        <v>196</v>
      </c>
      <c r="B3" s="129"/>
      <c r="C3" s="129"/>
      <c r="D3" s="129"/>
    </row>
    <row r="4" spans="1:4" ht="15.75" x14ac:dyDescent="0.25">
      <c r="A4" s="78" t="s">
        <v>0</v>
      </c>
      <c r="B4" s="131"/>
      <c r="C4" s="131"/>
      <c r="D4" s="79" t="s">
        <v>233</v>
      </c>
    </row>
    <row r="5" spans="1:4" ht="24.95" customHeight="1" x14ac:dyDescent="0.25">
      <c r="A5" s="1" t="s">
        <v>1</v>
      </c>
      <c r="B5" s="44" t="s">
        <v>2</v>
      </c>
      <c r="C5" s="44" t="s">
        <v>3</v>
      </c>
      <c r="D5" s="58" t="s">
        <v>4</v>
      </c>
    </row>
    <row r="6" spans="1:4" ht="24.95" customHeight="1" x14ac:dyDescent="0.25">
      <c r="A6" s="2" t="s">
        <v>5</v>
      </c>
      <c r="B6" s="23">
        <f t="shared" ref="B6" si="0">B7+B27+B30+B37</f>
        <v>1532.9584999999995</v>
      </c>
      <c r="C6" s="23"/>
      <c r="D6" s="57" t="s">
        <v>6</v>
      </c>
    </row>
    <row r="7" spans="1:4" ht="24.95" customHeight="1" x14ac:dyDescent="0.25">
      <c r="A7" s="1" t="s">
        <v>7</v>
      </c>
      <c r="B7" s="23">
        <f t="shared" ref="B7" si="1">B8-B16</f>
        <v>5167.7584999999999</v>
      </c>
      <c r="C7" s="23"/>
      <c r="D7" s="56" t="s">
        <v>8</v>
      </c>
    </row>
    <row r="8" spans="1:4" ht="24.95" customHeight="1" x14ac:dyDescent="0.25">
      <c r="A8" s="10" t="s">
        <v>9</v>
      </c>
      <c r="B8" s="23">
        <f t="shared" ref="B8" si="2">B9+B12+B15</f>
        <v>13208</v>
      </c>
      <c r="C8" s="23"/>
      <c r="D8" s="54" t="s">
        <v>10</v>
      </c>
    </row>
    <row r="9" spans="1:4" ht="24.95" customHeight="1" x14ac:dyDescent="0.25">
      <c r="A9" s="11" t="s">
        <v>11</v>
      </c>
      <c r="B9" s="23">
        <f t="shared" ref="B9" si="3">B10+B11</f>
        <v>13090</v>
      </c>
      <c r="C9" s="23"/>
      <c r="D9" s="55" t="s">
        <v>12</v>
      </c>
    </row>
    <row r="10" spans="1:4" ht="24.95" customHeight="1" x14ac:dyDescent="0.25">
      <c r="A10" s="11" t="s">
        <v>13</v>
      </c>
      <c r="B10" s="23">
        <v>13090</v>
      </c>
      <c r="C10" s="23"/>
      <c r="D10" s="55" t="s">
        <v>14</v>
      </c>
    </row>
    <row r="11" spans="1:4" ht="24.95" customHeight="1" x14ac:dyDescent="0.25">
      <c r="A11" s="11" t="s">
        <v>15</v>
      </c>
      <c r="B11" s="23">
        <v>0</v>
      </c>
      <c r="C11" s="23"/>
      <c r="D11" s="55" t="s">
        <v>16</v>
      </c>
    </row>
    <row r="12" spans="1:4" ht="24.95" customHeight="1" x14ac:dyDescent="0.25">
      <c r="A12" s="11" t="s">
        <v>17</v>
      </c>
      <c r="B12" s="23">
        <f t="shared" ref="B12" si="4">B13+B14</f>
        <v>39.6</v>
      </c>
      <c r="C12" s="23"/>
      <c r="D12" s="55" t="s">
        <v>18</v>
      </c>
    </row>
    <row r="13" spans="1:4" ht="24.95" customHeight="1" x14ac:dyDescent="0.25">
      <c r="A13" s="11" t="s">
        <v>19</v>
      </c>
      <c r="B13" s="23">
        <v>38.4</v>
      </c>
      <c r="C13" s="23"/>
      <c r="D13" s="55" t="s">
        <v>20</v>
      </c>
    </row>
    <row r="14" spans="1:4" ht="24.95" customHeight="1" x14ac:dyDescent="0.25">
      <c r="A14" s="11" t="s">
        <v>15</v>
      </c>
      <c r="B14" s="23">
        <v>1.2</v>
      </c>
      <c r="C14" s="23"/>
      <c r="D14" s="55" t="s">
        <v>16</v>
      </c>
    </row>
    <row r="15" spans="1:4" ht="24.95" customHeight="1" x14ac:dyDescent="0.25">
      <c r="A15" s="12" t="s">
        <v>21</v>
      </c>
      <c r="B15" s="23">
        <v>78.400000000000006</v>
      </c>
      <c r="C15" s="23"/>
      <c r="D15" s="55" t="s">
        <v>22</v>
      </c>
    </row>
    <row r="16" spans="1:4" ht="24.95" customHeight="1" x14ac:dyDescent="0.25">
      <c r="A16" s="10" t="s">
        <v>23</v>
      </c>
      <c r="B16" s="23">
        <f t="shared" ref="B16:C16" si="5">B17+B23</f>
        <v>8040.2415000000001</v>
      </c>
      <c r="C16" s="23">
        <f t="shared" si="5"/>
        <v>9459.09</v>
      </c>
      <c r="D16" s="54" t="s">
        <v>24</v>
      </c>
    </row>
    <row r="17" spans="1:4" ht="24.95" customHeight="1" x14ac:dyDescent="0.25">
      <c r="A17" s="13" t="s">
        <v>25</v>
      </c>
      <c r="B17" s="23">
        <f t="shared" ref="B17:C17" si="6">B18+B19+B20+B21+B22</f>
        <v>1140.7915</v>
      </c>
      <c r="C17" s="23">
        <f t="shared" si="6"/>
        <v>1342.09</v>
      </c>
      <c r="D17" s="56" t="s">
        <v>26</v>
      </c>
    </row>
    <row r="18" spans="1:4" ht="24.95" customHeight="1" x14ac:dyDescent="0.25">
      <c r="A18" s="14" t="s">
        <v>27</v>
      </c>
      <c r="B18" s="23">
        <v>401.4</v>
      </c>
      <c r="C18" s="23">
        <v>472.2</v>
      </c>
      <c r="D18" s="54" t="s">
        <v>28</v>
      </c>
    </row>
    <row r="19" spans="1:4" ht="24.95" customHeight="1" x14ac:dyDescent="0.25">
      <c r="A19" s="14" t="s">
        <v>29</v>
      </c>
      <c r="B19" s="23">
        <v>16.100000000000001</v>
      </c>
      <c r="C19" s="23">
        <v>18.899999999999999</v>
      </c>
      <c r="D19" s="54" t="s">
        <v>30</v>
      </c>
    </row>
    <row r="20" spans="1:4" ht="24.95" customHeight="1" x14ac:dyDescent="0.25">
      <c r="A20" s="13" t="s">
        <v>31</v>
      </c>
      <c r="B20" s="23">
        <v>582.20000000000005</v>
      </c>
      <c r="C20" s="23">
        <v>685</v>
      </c>
      <c r="D20" s="54" t="s">
        <v>32</v>
      </c>
    </row>
    <row r="21" spans="1:4" ht="24.95" customHeight="1" x14ac:dyDescent="0.25">
      <c r="A21" s="13" t="s">
        <v>33</v>
      </c>
      <c r="B21" s="23">
        <v>141.0915</v>
      </c>
      <c r="C21" s="23">
        <v>165.99</v>
      </c>
      <c r="D21" s="54" t="s">
        <v>34</v>
      </c>
    </row>
    <row r="22" spans="1:4" ht="24.95" customHeight="1" x14ac:dyDescent="0.25">
      <c r="A22" s="13" t="s">
        <v>35</v>
      </c>
      <c r="B22" s="23">
        <v>0</v>
      </c>
      <c r="C22" s="23">
        <v>0</v>
      </c>
      <c r="D22" s="54" t="s">
        <v>36</v>
      </c>
    </row>
    <row r="23" spans="1:4" ht="24.95" customHeight="1" x14ac:dyDescent="0.25">
      <c r="A23" s="13" t="s">
        <v>37</v>
      </c>
      <c r="B23" s="23">
        <f t="shared" ref="B23:C23" si="7">B24+B25+B26</f>
        <v>6899.45</v>
      </c>
      <c r="C23" s="23">
        <f t="shared" si="7"/>
        <v>8117</v>
      </c>
      <c r="D23" s="56" t="s">
        <v>38</v>
      </c>
    </row>
    <row r="24" spans="1:4" ht="24.95" customHeight="1" x14ac:dyDescent="0.25">
      <c r="A24" s="15" t="s">
        <v>39</v>
      </c>
      <c r="B24" s="23">
        <v>1724.86</v>
      </c>
      <c r="C24" s="23">
        <v>2029.25</v>
      </c>
      <c r="D24" s="54" t="s">
        <v>40</v>
      </c>
    </row>
    <row r="25" spans="1:4" ht="24.95" customHeight="1" x14ac:dyDescent="0.25">
      <c r="A25" s="15" t="s">
        <v>41</v>
      </c>
      <c r="B25" s="23">
        <v>5174.59</v>
      </c>
      <c r="C25" s="23">
        <v>6087.75</v>
      </c>
      <c r="D25" s="54" t="s">
        <v>42</v>
      </c>
    </row>
    <row r="26" spans="1:4" ht="24.95" customHeight="1" x14ac:dyDescent="0.25">
      <c r="A26" s="15" t="s">
        <v>43</v>
      </c>
      <c r="B26" s="23">
        <v>0</v>
      </c>
      <c r="C26" s="23">
        <v>0</v>
      </c>
      <c r="D26" s="54" t="s">
        <v>44</v>
      </c>
    </row>
    <row r="27" spans="1:4" ht="24.95" customHeight="1" x14ac:dyDescent="0.25">
      <c r="A27" s="1" t="s">
        <v>45</v>
      </c>
      <c r="B27" s="23">
        <f t="shared" ref="B27" si="8">B28-B29</f>
        <v>-3661.6000000000004</v>
      </c>
      <c r="C27" s="23"/>
      <c r="D27" s="56" t="s">
        <v>46</v>
      </c>
    </row>
    <row r="28" spans="1:4" ht="24.95" customHeight="1" x14ac:dyDescent="0.25">
      <c r="A28" s="10" t="s">
        <v>47</v>
      </c>
      <c r="B28" s="23">
        <v>1073.2</v>
      </c>
      <c r="C28" s="23"/>
      <c r="D28" s="54" t="s">
        <v>48</v>
      </c>
    </row>
    <row r="29" spans="1:4" ht="24.95" customHeight="1" x14ac:dyDescent="0.25">
      <c r="A29" s="10" t="s">
        <v>49</v>
      </c>
      <c r="B29" s="23">
        <v>4734.8</v>
      </c>
      <c r="C29" s="23"/>
      <c r="D29" s="58" t="s">
        <v>50</v>
      </c>
    </row>
    <row r="30" spans="1:4" ht="24.95" customHeight="1" x14ac:dyDescent="0.25">
      <c r="A30" s="1" t="s">
        <v>51</v>
      </c>
      <c r="B30" s="23">
        <f t="shared" ref="B30" si="9">B31+B32</f>
        <v>-253.7</v>
      </c>
      <c r="C30" s="23"/>
      <c r="D30" s="56" t="s">
        <v>52</v>
      </c>
    </row>
    <row r="31" spans="1:4" ht="24.95" customHeight="1" x14ac:dyDescent="0.25">
      <c r="A31" s="16" t="s">
        <v>53</v>
      </c>
      <c r="B31" s="23">
        <v>10.7</v>
      </c>
      <c r="C31" s="23"/>
      <c r="D31" s="59" t="s">
        <v>54</v>
      </c>
    </row>
    <row r="32" spans="1:4" ht="24.95" customHeight="1" x14ac:dyDescent="0.25">
      <c r="A32" s="16" t="s">
        <v>55</v>
      </c>
      <c r="B32" s="23">
        <f t="shared" ref="B32" si="10">B33-B34</f>
        <v>-264.39999999999998</v>
      </c>
      <c r="C32" s="23"/>
      <c r="D32" s="59" t="s">
        <v>56</v>
      </c>
    </row>
    <row r="33" spans="1:4" ht="24.95" customHeight="1" x14ac:dyDescent="0.25">
      <c r="A33" s="17" t="s">
        <v>57</v>
      </c>
      <c r="B33" s="23">
        <v>145.6</v>
      </c>
      <c r="C33" s="23"/>
      <c r="D33" s="59" t="s">
        <v>58</v>
      </c>
    </row>
    <row r="34" spans="1:4" ht="24.95" customHeight="1" x14ac:dyDescent="0.25">
      <c r="A34" s="17" t="s">
        <v>59</v>
      </c>
      <c r="B34" s="23">
        <f t="shared" ref="B34" si="11">B35+B36</f>
        <v>410</v>
      </c>
      <c r="C34" s="23"/>
      <c r="D34" s="59" t="s">
        <v>60</v>
      </c>
    </row>
    <row r="35" spans="1:4" ht="24.95" customHeight="1" x14ac:dyDescent="0.25">
      <c r="A35" s="18" t="s">
        <v>61</v>
      </c>
      <c r="B35" s="23">
        <v>0</v>
      </c>
      <c r="C35" s="23"/>
      <c r="D35" s="61" t="s">
        <v>224</v>
      </c>
    </row>
    <row r="36" spans="1:4" ht="24.95" customHeight="1" x14ac:dyDescent="0.25">
      <c r="A36" s="18" t="s">
        <v>62</v>
      </c>
      <c r="B36" s="23">
        <v>410</v>
      </c>
      <c r="C36" s="23"/>
      <c r="D36" s="61" t="s">
        <v>225</v>
      </c>
    </row>
    <row r="37" spans="1:4" ht="24.95" customHeight="1" x14ac:dyDescent="0.25">
      <c r="A37" s="1" t="s">
        <v>63</v>
      </c>
      <c r="B37" s="23">
        <f t="shared" ref="B37" si="12">B38+B39</f>
        <v>280.5</v>
      </c>
      <c r="C37" s="23"/>
      <c r="D37" s="56" t="s">
        <v>64</v>
      </c>
    </row>
    <row r="38" spans="1:4" ht="24.95" customHeight="1" x14ac:dyDescent="0.25">
      <c r="A38" s="16" t="s">
        <v>65</v>
      </c>
      <c r="B38" s="23">
        <v>120.5</v>
      </c>
      <c r="C38" s="23"/>
      <c r="D38" s="54" t="s">
        <v>66</v>
      </c>
    </row>
    <row r="39" spans="1:4" ht="24.95" customHeight="1" x14ac:dyDescent="0.25">
      <c r="A39" s="16" t="s">
        <v>67</v>
      </c>
      <c r="B39" s="23">
        <f t="shared" ref="B39" si="13">B40-B43</f>
        <v>160</v>
      </c>
      <c r="C39" s="23"/>
      <c r="D39" s="54" t="s">
        <v>68</v>
      </c>
    </row>
    <row r="40" spans="1:4" ht="24.95" customHeight="1" x14ac:dyDescent="0.25">
      <c r="A40" s="17" t="s">
        <v>184</v>
      </c>
      <c r="B40" s="23">
        <f t="shared" ref="B40" si="14">B41+B42</f>
        <v>161.19999999999999</v>
      </c>
      <c r="C40" s="23"/>
      <c r="D40" s="54" t="s">
        <v>69</v>
      </c>
    </row>
    <row r="41" spans="1:4" ht="24.95" customHeight="1" x14ac:dyDescent="0.25">
      <c r="A41" s="19" t="s">
        <v>182</v>
      </c>
      <c r="B41" s="23">
        <v>153.1</v>
      </c>
      <c r="C41" s="23"/>
      <c r="D41" s="59" t="s">
        <v>70</v>
      </c>
    </row>
    <row r="42" spans="1:4" ht="24.95" customHeight="1" x14ac:dyDescent="0.25">
      <c r="A42" s="19" t="s">
        <v>183</v>
      </c>
      <c r="B42" s="23">
        <v>8.1</v>
      </c>
      <c r="C42" s="23"/>
      <c r="D42" s="61" t="s">
        <v>71</v>
      </c>
    </row>
    <row r="43" spans="1:4" ht="24.95" customHeight="1" x14ac:dyDescent="0.25">
      <c r="A43" s="17" t="s">
        <v>185</v>
      </c>
      <c r="B43" s="23">
        <f t="shared" ref="B43" si="15">B44+B45</f>
        <v>1.2</v>
      </c>
      <c r="C43" s="23"/>
      <c r="D43" s="54" t="s">
        <v>72</v>
      </c>
    </row>
    <row r="44" spans="1:4" ht="24.95" customHeight="1" x14ac:dyDescent="0.25">
      <c r="A44" s="19" t="s">
        <v>186</v>
      </c>
      <c r="B44" s="23">
        <v>0</v>
      </c>
      <c r="C44" s="23"/>
      <c r="D44" s="59" t="s">
        <v>73</v>
      </c>
    </row>
    <row r="45" spans="1:4" ht="24.95" customHeight="1" x14ac:dyDescent="0.25">
      <c r="A45" s="19" t="s">
        <v>187</v>
      </c>
      <c r="B45" s="23">
        <f t="shared" ref="B45" si="16">B46+B47</f>
        <v>1.2</v>
      </c>
      <c r="C45" s="23"/>
      <c r="D45" s="61" t="s">
        <v>74</v>
      </c>
    </row>
    <row r="46" spans="1:4" ht="24.95" customHeight="1" x14ac:dyDescent="0.25">
      <c r="A46" s="15" t="s">
        <v>226</v>
      </c>
      <c r="B46" s="23">
        <v>0</v>
      </c>
      <c r="C46" s="23"/>
      <c r="D46" s="54" t="s">
        <v>75</v>
      </c>
    </row>
    <row r="47" spans="1:4" ht="24.95" customHeight="1" x14ac:dyDescent="0.25">
      <c r="A47" s="15" t="s">
        <v>227</v>
      </c>
      <c r="B47" s="23">
        <v>1.2</v>
      </c>
      <c r="C47" s="23"/>
      <c r="D47" s="54" t="s">
        <v>76</v>
      </c>
    </row>
    <row r="48" spans="1:4" ht="24" customHeight="1" x14ac:dyDescent="0.25">
      <c r="A48" s="89" t="s">
        <v>77</v>
      </c>
      <c r="B48" s="75"/>
      <c r="C48" s="75"/>
      <c r="D48" s="90" t="s">
        <v>78</v>
      </c>
    </row>
    <row r="49" spans="1:4" ht="30" customHeight="1" x14ac:dyDescent="0.25">
      <c r="A49" s="82" t="s">
        <v>237</v>
      </c>
      <c r="B49" s="83"/>
      <c r="C49" s="84"/>
      <c r="D49" s="85" t="s">
        <v>235</v>
      </c>
    </row>
    <row r="50" spans="1:4" x14ac:dyDescent="0.25">
      <c r="A50" s="91" t="s">
        <v>205</v>
      </c>
      <c r="B50" s="75"/>
      <c r="C50" s="75"/>
      <c r="D50" s="92" t="s">
        <v>204</v>
      </c>
    </row>
    <row r="51" spans="1:4" x14ac:dyDescent="0.25">
      <c r="A51" s="91"/>
      <c r="B51" s="75"/>
      <c r="C51" s="75"/>
      <c r="D51" s="92"/>
    </row>
    <row r="52" spans="1:4" ht="18.75" x14ac:dyDescent="0.3">
      <c r="A52" s="129" t="s">
        <v>195</v>
      </c>
      <c r="B52" s="129"/>
      <c r="C52" s="129"/>
      <c r="D52" s="129"/>
    </row>
    <row r="53" spans="1:4" ht="18.75" x14ac:dyDescent="0.3">
      <c r="A53" s="129" t="s">
        <v>196</v>
      </c>
      <c r="B53" s="129"/>
      <c r="C53" s="129"/>
      <c r="D53" s="129"/>
    </row>
    <row r="54" spans="1:4" ht="15.75" x14ac:dyDescent="0.25">
      <c r="A54" s="88" t="s">
        <v>79</v>
      </c>
      <c r="B54" s="132"/>
      <c r="C54" s="132"/>
      <c r="D54" s="79" t="s">
        <v>233</v>
      </c>
    </row>
    <row r="55" spans="1:4" ht="24.95" customHeight="1" x14ac:dyDescent="0.25">
      <c r="A55" s="1" t="s">
        <v>1</v>
      </c>
      <c r="B55" s="44" t="s">
        <v>2</v>
      </c>
      <c r="C55" s="44" t="s">
        <v>3</v>
      </c>
      <c r="D55" s="54" t="s">
        <v>80</v>
      </c>
    </row>
    <row r="56" spans="1:4" ht="24.95" customHeight="1" x14ac:dyDescent="0.25">
      <c r="A56" s="2" t="s">
        <v>81</v>
      </c>
      <c r="B56" s="23">
        <f t="shared" ref="B56" si="17">B57-B58</f>
        <v>-1.0999999999999999</v>
      </c>
      <c r="C56" s="23"/>
      <c r="D56" s="57" t="s">
        <v>82</v>
      </c>
    </row>
    <row r="57" spans="1:4" ht="24.95" customHeight="1" x14ac:dyDescent="0.25">
      <c r="A57" s="1" t="s">
        <v>83</v>
      </c>
      <c r="B57" s="23">
        <v>1.3</v>
      </c>
      <c r="C57" s="23"/>
      <c r="D57" s="54" t="s">
        <v>84</v>
      </c>
    </row>
    <row r="58" spans="1:4" ht="24.95" customHeight="1" x14ac:dyDescent="0.25">
      <c r="A58" s="1" t="s">
        <v>85</v>
      </c>
      <c r="B58" s="23">
        <v>2.4</v>
      </c>
      <c r="C58" s="23"/>
      <c r="D58" s="58" t="s">
        <v>86</v>
      </c>
    </row>
    <row r="59" spans="1:4" ht="24.95" customHeight="1" x14ac:dyDescent="0.25">
      <c r="A59" s="62" t="s">
        <v>87</v>
      </c>
      <c r="B59" s="23">
        <f t="shared" ref="B59" si="18">B60+B63+B78+B94</f>
        <v>2459.8999999999996</v>
      </c>
      <c r="C59" s="23"/>
      <c r="D59" s="57" t="s">
        <v>88</v>
      </c>
    </row>
    <row r="60" spans="1:4" ht="24.95" customHeight="1" x14ac:dyDescent="0.25">
      <c r="A60" s="32" t="s">
        <v>89</v>
      </c>
      <c r="B60" s="23">
        <f t="shared" ref="B60" si="19">B61-B62</f>
        <v>1373.1</v>
      </c>
      <c r="C60" s="23"/>
      <c r="D60" s="56" t="s">
        <v>90</v>
      </c>
    </row>
    <row r="61" spans="1:4" ht="24.95" customHeight="1" x14ac:dyDescent="0.25">
      <c r="A61" s="1" t="s">
        <v>91</v>
      </c>
      <c r="B61" s="23">
        <v>15.8</v>
      </c>
      <c r="C61" s="23"/>
      <c r="D61" s="56" t="s">
        <v>92</v>
      </c>
    </row>
    <row r="62" spans="1:4" ht="24.95" customHeight="1" x14ac:dyDescent="0.25">
      <c r="A62" s="1" t="s">
        <v>93</v>
      </c>
      <c r="B62" s="23">
        <v>-1357.3</v>
      </c>
      <c r="C62" s="23"/>
      <c r="D62" s="56" t="s">
        <v>94</v>
      </c>
    </row>
    <row r="63" spans="1:4" ht="24.95" customHeight="1" x14ac:dyDescent="0.25">
      <c r="A63" s="32" t="s">
        <v>95</v>
      </c>
      <c r="B63" s="23">
        <f t="shared" ref="B63" si="20">B64-B71</f>
        <v>-0.80000000000018179</v>
      </c>
      <c r="C63" s="23"/>
      <c r="D63" s="56" t="s">
        <v>96</v>
      </c>
    </row>
    <row r="64" spans="1:4" ht="24.95" customHeight="1" x14ac:dyDescent="0.25">
      <c r="A64" s="63" t="s">
        <v>97</v>
      </c>
      <c r="B64" s="23">
        <f t="shared" ref="B64" si="21">B65+B68</f>
        <v>-0.70000000000018181</v>
      </c>
      <c r="C64" s="23"/>
      <c r="D64" s="56" t="s">
        <v>98</v>
      </c>
    </row>
    <row r="65" spans="1:4" ht="24.95" customHeight="1" x14ac:dyDescent="0.25">
      <c r="A65" s="32" t="s">
        <v>99</v>
      </c>
      <c r="B65" s="23">
        <f t="shared" ref="B65" si="22">B66-B67</f>
        <v>-2.8000000000001819</v>
      </c>
      <c r="C65" s="23"/>
      <c r="D65" s="56" t="s">
        <v>100</v>
      </c>
    </row>
    <row r="66" spans="1:4" ht="24.95" customHeight="1" x14ac:dyDescent="0.25">
      <c r="A66" s="33" t="s">
        <v>101</v>
      </c>
      <c r="B66" s="23">
        <v>1292.5999999999999</v>
      </c>
      <c r="C66" s="23"/>
      <c r="D66" s="56" t="s">
        <v>102</v>
      </c>
    </row>
    <row r="67" spans="1:4" ht="24.95" customHeight="1" x14ac:dyDescent="0.25">
      <c r="A67" s="33" t="s">
        <v>103</v>
      </c>
      <c r="B67" s="23">
        <v>1295.4000000000001</v>
      </c>
      <c r="C67" s="23"/>
      <c r="D67" s="56" t="s">
        <v>104</v>
      </c>
    </row>
    <row r="68" spans="1:4" ht="24.95" customHeight="1" x14ac:dyDescent="0.25">
      <c r="A68" s="32" t="s">
        <v>105</v>
      </c>
      <c r="B68" s="23">
        <f t="shared" ref="B68" si="23">B69-B70</f>
        <v>2.1</v>
      </c>
      <c r="C68" s="23"/>
      <c r="D68" s="56" t="s">
        <v>106</v>
      </c>
    </row>
    <row r="69" spans="1:4" ht="24.95" customHeight="1" x14ac:dyDescent="0.25">
      <c r="A69" s="33" t="s">
        <v>107</v>
      </c>
      <c r="B69" s="23">
        <v>3.1</v>
      </c>
      <c r="C69" s="23"/>
      <c r="D69" s="56" t="s">
        <v>102</v>
      </c>
    </row>
    <row r="70" spans="1:4" ht="24.95" customHeight="1" x14ac:dyDescent="0.25">
      <c r="A70" s="33" t="s">
        <v>108</v>
      </c>
      <c r="B70" s="23">
        <v>1</v>
      </c>
      <c r="C70" s="23"/>
      <c r="D70" s="56" t="s">
        <v>104</v>
      </c>
    </row>
    <row r="71" spans="1:4" ht="24.95" customHeight="1" x14ac:dyDescent="0.25">
      <c r="A71" s="63" t="s">
        <v>109</v>
      </c>
      <c r="B71" s="23">
        <f t="shared" ref="B71" si="24">B72+B75</f>
        <v>0.1</v>
      </c>
      <c r="C71" s="23"/>
      <c r="D71" s="58" t="s">
        <v>110</v>
      </c>
    </row>
    <row r="72" spans="1:4" ht="24.95" customHeight="1" x14ac:dyDescent="0.25">
      <c r="A72" s="33" t="s">
        <v>111</v>
      </c>
      <c r="B72" s="23">
        <f t="shared" ref="B72" si="25">B73-B74</f>
        <v>0</v>
      </c>
      <c r="C72" s="23"/>
      <c r="D72" s="56" t="s">
        <v>100</v>
      </c>
    </row>
    <row r="73" spans="1:4" ht="24.95" customHeight="1" x14ac:dyDescent="0.25">
      <c r="A73" s="33" t="s">
        <v>112</v>
      </c>
      <c r="B73" s="23">
        <v>0</v>
      </c>
      <c r="C73" s="23"/>
      <c r="D73" s="56" t="s">
        <v>102</v>
      </c>
    </row>
    <row r="74" spans="1:4" ht="24.95" customHeight="1" x14ac:dyDescent="0.25">
      <c r="A74" s="33" t="s">
        <v>108</v>
      </c>
      <c r="B74" s="23">
        <v>0</v>
      </c>
      <c r="C74" s="23"/>
      <c r="D74" s="56" t="s">
        <v>104</v>
      </c>
    </row>
    <row r="75" spans="1:4" ht="24.95" customHeight="1" x14ac:dyDescent="0.25">
      <c r="A75" s="34" t="s">
        <v>113</v>
      </c>
      <c r="B75" s="23">
        <f t="shared" ref="B75" si="26">B76-B77</f>
        <v>0.1</v>
      </c>
      <c r="C75" s="23"/>
      <c r="D75" s="56" t="s">
        <v>106</v>
      </c>
    </row>
    <row r="76" spans="1:4" ht="24.95" customHeight="1" x14ac:dyDescent="0.25">
      <c r="A76" s="33" t="s">
        <v>112</v>
      </c>
      <c r="B76" s="23">
        <v>0.1</v>
      </c>
      <c r="C76" s="23"/>
      <c r="D76" s="56" t="s">
        <v>114</v>
      </c>
    </row>
    <row r="77" spans="1:4" ht="24.95" customHeight="1" x14ac:dyDescent="0.25">
      <c r="A77" s="33" t="s">
        <v>115</v>
      </c>
      <c r="B77" s="23">
        <v>0</v>
      </c>
      <c r="C77" s="23"/>
      <c r="D77" s="56" t="s">
        <v>116</v>
      </c>
    </row>
    <row r="78" spans="1:4" ht="24.95" customHeight="1" x14ac:dyDescent="0.25">
      <c r="A78" s="32" t="s">
        <v>117</v>
      </c>
      <c r="B78" s="23">
        <f t="shared" ref="B78" si="27">B79+B90+B93</f>
        <v>80.699999999999932</v>
      </c>
      <c r="C78" s="23"/>
      <c r="D78" s="56" t="s">
        <v>118</v>
      </c>
    </row>
    <row r="79" spans="1:4" ht="24.95" customHeight="1" x14ac:dyDescent="0.25">
      <c r="A79" s="35" t="s">
        <v>119</v>
      </c>
      <c r="B79" s="23">
        <f t="shared" ref="B79" si="28">B80-B85</f>
        <v>921.9</v>
      </c>
      <c r="C79" s="23"/>
      <c r="D79" s="54" t="s">
        <v>120</v>
      </c>
    </row>
    <row r="80" spans="1:4" ht="24.95" customHeight="1" x14ac:dyDescent="0.25">
      <c r="A80" s="63" t="s">
        <v>121</v>
      </c>
      <c r="B80" s="23">
        <f t="shared" ref="B80" si="29">B81+B82+B83+B84</f>
        <v>834.6</v>
      </c>
      <c r="C80" s="23"/>
      <c r="D80" s="56" t="s">
        <v>122</v>
      </c>
    </row>
    <row r="81" spans="1:4" ht="24.95" customHeight="1" x14ac:dyDescent="0.25">
      <c r="A81" s="64" t="s">
        <v>123</v>
      </c>
      <c r="B81" s="42">
        <v>-73.099999999999994</v>
      </c>
      <c r="C81" s="23"/>
      <c r="D81" s="56" t="s">
        <v>124</v>
      </c>
    </row>
    <row r="82" spans="1:4" ht="24.95" customHeight="1" x14ac:dyDescent="0.25">
      <c r="A82" s="36" t="s">
        <v>125</v>
      </c>
      <c r="B82" s="23">
        <v>73.400000000000006</v>
      </c>
      <c r="C82" s="23"/>
      <c r="D82" s="56" t="s">
        <v>126</v>
      </c>
    </row>
    <row r="83" spans="1:4" ht="24.95" customHeight="1" x14ac:dyDescent="0.25">
      <c r="A83" s="64" t="s">
        <v>127</v>
      </c>
      <c r="B83" s="23">
        <v>813.9</v>
      </c>
      <c r="C83" s="23"/>
      <c r="D83" s="56" t="s">
        <v>128</v>
      </c>
    </row>
    <row r="84" spans="1:4" ht="24.95" customHeight="1" x14ac:dyDescent="0.25">
      <c r="A84" s="64" t="s">
        <v>129</v>
      </c>
      <c r="B84" s="23">
        <v>20.399999999999999</v>
      </c>
      <c r="C84" s="23"/>
      <c r="D84" s="56" t="s">
        <v>130</v>
      </c>
    </row>
    <row r="85" spans="1:4" ht="24.95" customHeight="1" x14ac:dyDescent="0.25">
      <c r="A85" s="63" t="s">
        <v>109</v>
      </c>
      <c r="B85" s="23">
        <f t="shared" ref="B85" si="30">B86+B87+B88+B89</f>
        <v>-87.3</v>
      </c>
      <c r="C85" s="23"/>
      <c r="D85" s="58" t="s">
        <v>131</v>
      </c>
    </row>
    <row r="86" spans="1:4" ht="24.95" customHeight="1" x14ac:dyDescent="0.25">
      <c r="A86" s="65" t="s">
        <v>132</v>
      </c>
      <c r="B86" s="23">
        <v>-87.3</v>
      </c>
      <c r="C86" s="23"/>
      <c r="D86" s="56" t="s">
        <v>133</v>
      </c>
    </row>
    <row r="87" spans="1:4" ht="24.95" customHeight="1" x14ac:dyDescent="0.25">
      <c r="A87" s="64" t="s">
        <v>134</v>
      </c>
      <c r="B87" s="23">
        <v>0</v>
      </c>
      <c r="C87" s="23"/>
      <c r="D87" s="56" t="s">
        <v>135</v>
      </c>
    </row>
    <row r="88" spans="1:4" ht="24.95" customHeight="1" x14ac:dyDescent="0.25">
      <c r="A88" s="64" t="s">
        <v>136</v>
      </c>
      <c r="B88" s="23">
        <v>0</v>
      </c>
      <c r="C88" s="23"/>
      <c r="D88" s="56" t="s">
        <v>137</v>
      </c>
    </row>
    <row r="89" spans="1:4" ht="24.95" customHeight="1" x14ac:dyDescent="0.25">
      <c r="A89" s="64" t="s">
        <v>127</v>
      </c>
      <c r="B89" s="23">
        <v>0</v>
      </c>
      <c r="C89" s="23"/>
      <c r="D89" s="56" t="s">
        <v>128</v>
      </c>
    </row>
    <row r="90" spans="1:4" ht="24.95" customHeight="1" x14ac:dyDescent="0.25">
      <c r="A90" s="37" t="s">
        <v>138</v>
      </c>
      <c r="B90" s="23">
        <f t="shared" ref="B90" si="31">B91-B92</f>
        <v>-845.2</v>
      </c>
      <c r="C90" s="23"/>
      <c r="D90" s="93" t="s">
        <v>139</v>
      </c>
    </row>
    <row r="91" spans="1:4" ht="24.95" customHeight="1" x14ac:dyDescent="0.25">
      <c r="A91" s="63" t="s">
        <v>140</v>
      </c>
      <c r="B91" s="23">
        <v>-803.7</v>
      </c>
      <c r="C91" s="23"/>
      <c r="D91" s="54" t="s">
        <v>141</v>
      </c>
    </row>
    <row r="92" spans="1:4" ht="24.95" customHeight="1" x14ac:dyDescent="0.25">
      <c r="A92" s="63" t="s">
        <v>142</v>
      </c>
      <c r="B92" s="23">
        <v>41.5</v>
      </c>
      <c r="C92" s="23"/>
      <c r="D92" s="54" t="s">
        <v>143</v>
      </c>
    </row>
    <row r="93" spans="1:4" ht="24.95" customHeight="1" x14ac:dyDescent="0.25">
      <c r="A93" s="38" t="s">
        <v>144</v>
      </c>
      <c r="B93" s="43" t="s">
        <v>201</v>
      </c>
      <c r="C93" s="43"/>
      <c r="D93" s="54" t="s">
        <v>147</v>
      </c>
    </row>
    <row r="94" spans="1:4" ht="24.95" customHeight="1" x14ac:dyDescent="0.25">
      <c r="A94" s="39" t="s">
        <v>148</v>
      </c>
      <c r="B94" s="23">
        <f t="shared" ref="B94" si="32">B97</f>
        <v>1006.9000000000001</v>
      </c>
      <c r="C94" s="23"/>
      <c r="D94" s="56" t="s">
        <v>149</v>
      </c>
    </row>
    <row r="95" spans="1:4" ht="24.95" customHeight="1" x14ac:dyDescent="0.25">
      <c r="A95" s="33" t="s">
        <v>150</v>
      </c>
      <c r="B95" s="23">
        <f t="shared" ref="B95:B96" si="33">B96</f>
        <v>1006.9000000000001</v>
      </c>
      <c r="C95" s="23"/>
      <c r="D95" s="56" t="s">
        <v>151</v>
      </c>
    </row>
    <row r="96" spans="1:4" ht="24.95" customHeight="1" x14ac:dyDescent="0.25">
      <c r="A96" s="66" t="s">
        <v>152</v>
      </c>
      <c r="B96" s="23">
        <f t="shared" si="33"/>
        <v>1006.9000000000001</v>
      </c>
      <c r="C96" s="23"/>
      <c r="D96" s="56" t="s">
        <v>153</v>
      </c>
    </row>
    <row r="97" spans="1:4" ht="24.95" customHeight="1" x14ac:dyDescent="0.25">
      <c r="A97" s="66" t="s">
        <v>154</v>
      </c>
      <c r="B97" s="23">
        <f>B98+B99+B100+B101</f>
        <v>1006.9000000000001</v>
      </c>
      <c r="C97" s="23"/>
      <c r="D97" s="56" t="s">
        <v>155</v>
      </c>
    </row>
    <row r="98" spans="1:4" ht="24.95" customHeight="1" x14ac:dyDescent="0.25">
      <c r="A98" s="67" t="s">
        <v>156</v>
      </c>
      <c r="B98" s="23">
        <v>0</v>
      </c>
      <c r="C98" s="23"/>
      <c r="D98" s="68" t="s">
        <v>157</v>
      </c>
    </row>
    <row r="99" spans="1:4" ht="24.95" customHeight="1" x14ac:dyDescent="0.25">
      <c r="A99" s="67" t="s">
        <v>158</v>
      </c>
      <c r="B99" s="23">
        <v>21.4</v>
      </c>
      <c r="C99" s="23"/>
      <c r="D99" s="68" t="s">
        <v>159</v>
      </c>
    </row>
    <row r="100" spans="1:4" ht="24.95" customHeight="1" x14ac:dyDescent="0.25">
      <c r="A100" s="67" t="s">
        <v>160</v>
      </c>
      <c r="B100" s="23">
        <v>0</v>
      </c>
      <c r="C100" s="23"/>
      <c r="D100" s="68" t="s">
        <v>161</v>
      </c>
    </row>
    <row r="101" spans="1:4" ht="24.95" customHeight="1" x14ac:dyDescent="0.25">
      <c r="A101" s="67" t="s">
        <v>162</v>
      </c>
      <c r="B101" s="23">
        <f>B102+B105</f>
        <v>985.50000000000011</v>
      </c>
      <c r="C101" s="23"/>
      <c r="D101" s="68" t="s">
        <v>163</v>
      </c>
    </row>
    <row r="102" spans="1:4" ht="24.95" customHeight="1" x14ac:dyDescent="0.25">
      <c r="A102" s="69" t="s">
        <v>164</v>
      </c>
      <c r="B102" s="23">
        <f t="shared" ref="B102" si="34">B103+B104</f>
        <v>807.40000000000009</v>
      </c>
      <c r="C102" s="23"/>
      <c r="D102" s="70" t="s">
        <v>165</v>
      </c>
    </row>
    <row r="103" spans="1:4" ht="24.95" customHeight="1" x14ac:dyDescent="0.25">
      <c r="A103" s="71" t="s">
        <v>166</v>
      </c>
      <c r="B103" s="23">
        <v>438.8</v>
      </c>
      <c r="C103" s="23"/>
      <c r="D103" s="59" t="s">
        <v>167</v>
      </c>
    </row>
    <row r="104" spans="1:4" ht="24.95" customHeight="1" x14ac:dyDescent="0.25">
      <c r="A104" s="71" t="s">
        <v>168</v>
      </c>
      <c r="B104" s="23">
        <v>368.6</v>
      </c>
      <c r="C104" s="23"/>
      <c r="D104" s="54" t="s">
        <v>169</v>
      </c>
    </row>
    <row r="105" spans="1:4" ht="24.95" customHeight="1" x14ac:dyDescent="0.25">
      <c r="A105" s="69" t="s">
        <v>170</v>
      </c>
      <c r="B105" s="23">
        <f t="shared" ref="B105" si="35">B106+B107+B108</f>
        <v>178.1</v>
      </c>
      <c r="C105" s="23"/>
      <c r="D105" s="70" t="s">
        <v>171</v>
      </c>
    </row>
    <row r="106" spans="1:4" ht="24.95" customHeight="1" x14ac:dyDescent="0.25">
      <c r="A106" s="72" t="s">
        <v>172</v>
      </c>
      <c r="B106" s="23">
        <v>0</v>
      </c>
      <c r="C106" s="23"/>
      <c r="D106" s="54" t="s">
        <v>173</v>
      </c>
    </row>
    <row r="107" spans="1:4" ht="24.95" customHeight="1" x14ac:dyDescent="0.25">
      <c r="A107" s="72" t="s">
        <v>174</v>
      </c>
      <c r="B107" s="23">
        <v>0</v>
      </c>
      <c r="C107" s="23"/>
      <c r="D107" s="54" t="s">
        <v>175</v>
      </c>
    </row>
    <row r="108" spans="1:4" ht="41.25" customHeight="1" x14ac:dyDescent="0.25">
      <c r="A108" s="40" t="s">
        <v>244</v>
      </c>
      <c r="B108" s="23">
        <v>178.1</v>
      </c>
      <c r="C108" s="23"/>
      <c r="D108" s="73" t="s">
        <v>206</v>
      </c>
    </row>
    <row r="109" spans="1:4" ht="24.95" customHeight="1" x14ac:dyDescent="0.25">
      <c r="A109" s="69" t="s">
        <v>178</v>
      </c>
      <c r="B109" s="23">
        <v>0</v>
      </c>
      <c r="C109" s="23"/>
      <c r="D109" s="70" t="s">
        <v>179</v>
      </c>
    </row>
    <row r="110" spans="1:4" ht="49.5" customHeight="1" x14ac:dyDescent="0.25">
      <c r="A110" s="45" t="s">
        <v>180</v>
      </c>
      <c r="B110" s="23">
        <f>B59-(B6+B56)</f>
        <v>928.04150000000004</v>
      </c>
      <c r="C110" s="23"/>
      <c r="D110" s="94" t="s">
        <v>228</v>
      </c>
    </row>
    <row r="111" spans="1:4" ht="38.25" customHeight="1" x14ac:dyDescent="0.25">
      <c r="A111" s="76" t="s">
        <v>181</v>
      </c>
      <c r="B111" s="75"/>
      <c r="C111" s="75"/>
      <c r="D111" s="77" t="s">
        <v>189</v>
      </c>
    </row>
  </sheetData>
  <mergeCells count="6">
    <mergeCell ref="B54:C54"/>
    <mergeCell ref="A2:D2"/>
    <mergeCell ref="A3:D3"/>
    <mergeCell ref="B4:C4"/>
    <mergeCell ref="A52:D52"/>
    <mergeCell ref="A53:D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2"/>
  <sheetViews>
    <sheetView topLeftCell="A61" workbookViewId="0">
      <selection activeCell="B94" sqref="B94"/>
    </sheetView>
  </sheetViews>
  <sheetFormatPr defaultRowHeight="15" x14ac:dyDescent="0.25"/>
  <cols>
    <col min="1" max="1" width="52.5703125" customWidth="1"/>
    <col min="2" max="2" width="12.85546875" customWidth="1"/>
    <col min="3" max="3" width="11.85546875" customWidth="1"/>
    <col min="4" max="4" width="56.140625" customWidth="1"/>
  </cols>
  <sheetData>
    <row r="2" spans="1:4" ht="18.75" x14ac:dyDescent="0.3">
      <c r="A2" s="129" t="s">
        <v>197</v>
      </c>
      <c r="B2" s="129"/>
      <c r="C2" s="129"/>
      <c r="D2" s="129"/>
    </row>
    <row r="3" spans="1:4" ht="18.75" x14ac:dyDescent="0.3">
      <c r="A3" s="129" t="s">
        <v>198</v>
      </c>
      <c r="B3" s="129"/>
      <c r="C3" s="129"/>
      <c r="D3" s="129"/>
    </row>
    <row r="4" spans="1:4" x14ac:dyDescent="0.25">
      <c r="A4" s="75"/>
      <c r="B4" s="75"/>
      <c r="C4" s="75"/>
      <c r="D4" s="75"/>
    </row>
    <row r="5" spans="1:4" ht="15.75" x14ac:dyDescent="0.25">
      <c r="A5" s="78" t="s">
        <v>0</v>
      </c>
      <c r="B5" s="131"/>
      <c r="C5" s="131"/>
      <c r="D5" s="79" t="s">
        <v>233</v>
      </c>
    </row>
    <row r="6" spans="1:4" ht="24.95" customHeight="1" x14ac:dyDescent="0.25">
      <c r="A6" s="1" t="s">
        <v>1</v>
      </c>
      <c r="B6" s="44" t="s">
        <v>2</v>
      </c>
      <c r="C6" s="44" t="s">
        <v>3</v>
      </c>
      <c r="D6" s="58" t="s">
        <v>4</v>
      </c>
    </row>
    <row r="7" spans="1:4" ht="24.95" customHeight="1" x14ac:dyDescent="0.25">
      <c r="A7" s="2" t="s">
        <v>5</v>
      </c>
      <c r="B7" s="23">
        <f>B8+B28+B31+B38</f>
        <v>6192.6850000000004</v>
      </c>
      <c r="C7" s="23"/>
      <c r="D7" s="57" t="s">
        <v>6</v>
      </c>
    </row>
    <row r="8" spans="1:4" ht="24.95" customHeight="1" x14ac:dyDescent="0.25">
      <c r="A8" s="1" t="s">
        <v>7</v>
      </c>
      <c r="B8" s="23">
        <f>B9-B17</f>
        <v>7978.9850000000006</v>
      </c>
      <c r="C8" s="23"/>
      <c r="D8" s="56" t="s">
        <v>8</v>
      </c>
    </row>
    <row r="9" spans="1:4" ht="24.95" customHeight="1" x14ac:dyDescent="0.25">
      <c r="A9" s="10" t="s">
        <v>9</v>
      </c>
      <c r="B9" s="23">
        <f>B10+B13+B16</f>
        <v>16566.8</v>
      </c>
      <c r="C9" s="23"/>
      <c r="D9" s="54" t="s">
        <v>10</v>
      </c>
    </row>
    <row r="10" spans="1:4" ht="24.95" customHeight="1" x14ac:dyDescent="0.25">
      <c r="A10" s="11" t="s">
        <v>11</v>
      </c>
      <c r="B10" s="23">
        <f>B11+B12</f>
        <v>16415.599999999999</v>
      </c>
      <c r="C10" s="23"/>
      <c r="D10" s="55" t="s">
        <v>12</v>
      </c>
    </row>
    <row r="11" spans="1:4" ht="24.95" customHeight="1" x14ac:dyDescent="0.25">
      <c r="A11" s="11" t="s">
        <v>13</v>
      </c>
      <c r="B11" s="23">
        <v>16415.599999999999</v>
      </c>
      <c r="C11" s="23"/>
      <c r="D11" s="55" t="s">
        <v>14</v>
      </c>
    </row>
    <row r="12" spans="1:4" ht="24.95" customHeight="1" x14ac:dyDescent="0.25">
      <c r="A12" s="11" t="s">
        <v>15</v>
      </c>
      <c r="B12" s="23">
        <v>0</v>
      </c>
      <c r="C12" s="23"/>
      <c r="D12" s="55" t="s">
        <v>16</v>
      </c>
    </row>
    <row r="13" spans="1:4" ht="24.95" customHeight="1" x14ac:dyDescent="0.25">
      <c r="A13" s="11" t="s">
        <v>17</v>
      </c>
      <c r="B13" s="23">
        <f>B14+B15</f>
        <v>72.8</v>
      </c>
      <c r="C13" s="23"/>
      <c r="D13" s="55" t="s">
        <v>18</v>
      </c>
    </row>
    <row r="14" spans="1:4" ht="24.95" customHeight="1" x14ac:dyDescent="0.25">
      <c r="A14" s="11" t="s">
        <v>19</v>
      </c>
      <c r="B14" s="23">
        <v>66.599999999999994</v>
      </c>
      <c r="C14" s="23"/>
      <c r="D14" s="55" t="s">
        <v>20</v>
      </c>
    </row>
    <row r="15" spans="1:4" ht="24.95" customHeight="1" x14ac:dyDescent="0.25">
      <c r="A15" s="11" t="s">
        <v>15</v>
      </c>
      <c r="B15" s="23">
        <v>6.2</v>
      </c>
      <c r="C15" s="23"/>
      <c r="D15" s="55" t="s">
        <v>16</v>
      </c>
    </row>
    <row r="16" spans="1:4" ht="24.95" customHeight="1" x14ac:dyDescent="0.25">
      <c r="A16" s="12" t="s">
        <v>21</v>
      </c>
      <c r="B16" s="23">
        <v>78.400000000000006</v>
      </c>
      <c r="C16" s="23"/>
      <c r="D16" s="55" t="s">
        <v>22</v>
      </c>
    </row>
    <row r="17" spans="1:4" ht="24.95" customHeight="1" x14ac:dyDescent="0.25">
      <c r="A17" s="10" t="s">
        <v>23</v>
      </c>
      <c r="B17" s="23">
        <f>B18+B24</f>
        <v>8587.8149999999987</v>
      </c>
      <c r="C17" s="23">
        <f t="shared" ref="C17" si="0">C18+C24</f>
        <v>10103.299999999999</v>
      </c>
      <c r="D17" s="54" t="s">
        <v>24</v>
      </c>
    </row>
    <row r="18" spans="1:4" ht="24.95" customHeight="1" x14ac:dyDescent="0.25">
      <c r="A18" s="13" t="s">
        <v>25</v>
      </c>
      <c r="B18" s="23">
        <f>B19+B20+B21+B22+B23</f>
        <v>1646.7049999999997</v>
      </c>
      <c r="C18" s="23">
        <f t="shared" ref="C18" si="1">C19+C20+C21+C22+C23</f>
        <v>1937.3</v>
      </c>
      <c r="D18" s="56" t="s">
        <v>26</v>
      </c>
    </row>
    <row r="19" spans="1:4" ht="24.95" customHeight="1" x14ac:dyDescent="0.25">
      <c r="A19" s="14" t="s">
        <v>27</v>
      </c>
      <c r="B19" s="23">
        <v>709</v>
      </c>
      <c r="C19" s="23">
        <v>834.1</v>
      </c>
      <c r="D19" s="54" t="s">
        <v>28</v>
      </c>
    </row>
    <row r="20" spans="1:4" ht="24.95" customHeight="1" x14ac:dyDescent="0.25">
      <c r="A20" s="14" t="s">
        <v>29</v>
      </c>
      <c r="B20" s="23">
        <v>307.8</v>
      </c>
      <c r="C20" s="23">
        <v>362.1</v>
      </c>
      <c r="D20" s="54" t="s">
        <v>30</v>
      </c>
    </row>
    <row r="21" spans="1:4" ht="24.95" customHeight="1" x14ac:dyDescent="0.25">
      <c r="A21" s="13" t="s">
        <v>31</v>
      </c>
      <c r="B21" s="23">
        <v>600.9</v>
      </c>
      <c r="C21" s="23">
        <v>707</v>
      </c>
      <c r="D21" s="54" t="s">
        <v>32</v>
      </c>
    </row>
    <row r="22" spans="1:4" ht="24.95" customHeight="1" x14ac:dyDescent="0.25">
      <c r="A22" s="13" t="s">
        <v>33</v>
      </c>
      <c r="B22" s="23">
        <v>24.905000000000001</v>
      </c>
      <c r="C22" s="23">
        <v>29.3</v>
      </c>
      <c r="D22" s="54" t="s">
        <v>34</v>
      </c>
    </row>
    <row r="23" spans="1:4" ht="24.95" customHeight="1" x14ac:dyDescent="0.25">
      <c r="A23" s="13" t="s">
        <v>35</v>
      </c>
      <c r="B23" s="23">
        <v>4.0999999999999996</v>
      </c>
      <c r="C23" s="23">
        <v>4.8</v>
      </c>
      <c r="D23" s="54" t="s">
        <v>36</v>
      </c>
    </row>
    <row r="24" spans="1:4" ht="24.95" customHeight="1" x14ac:dyDescent="0.25">
      <c r="A24" s="13" t="s">
        <v>37</v>
      </c>
      <c r="B24" s="23">
        <f t="shared" ref="B24:C24" si="2">B25+B26+B27</f>
        <v>6941.11</v>
      </c>
      <c r="C24" s="23">
        <f t="shared" si="2"/>
        <v>8165.9999999999991</v>
      </c>
      <c r="D24" s="56" t="s">
        <v>38</v>
      </c>
    </row>
    <row r="25" spans="1:4" ht="24.95" customHeight="1" x14ac:dyDescent="0.25">
      <c r="A25" s="15" t="s">
        <v>39</v>
      </c>
      <c r="B25" s="23">
        <v>1735.28</v>
      </c>
      <c r="C25" s="23">
        <v>2041.4999999999998</v>
      </c>
      <c r="D25" s="54" t="s">
        <v>40</v>
      </c>
    </row>
    <row r="26" spans="1:4" ht="24.95" customHeight="1" x14ac:dyDescent="0.25">
      <c r="A26" s="15" t="s">
        <v>41</v>
      </c>
      <c r="B26" s="23">
        <v>5205.83</v>
      </c>
      <c r="C26" s="23">
        <v>6124.4999999999991</v>
      </c>
      <c r="D26" s="54" t="s">
        <v>42</v>
      </c>
    </row>
    <row r="27" spans="1:4" ht="24.95" customHeight="1" x14ac:dyDescent="0.25">
      <c r="A27" s="15" t="s">
        <v>43</v>
      </c>
      <c r="B27" s="23">
        <v>0</v>
      </c>
      <c r="C27" s="23">
        <v>0</v>
      </c>
      <c r="D27" s="54" t="s">
        <v>44</v>
      </c>
    </row>
    <row r="28" spans="1:4" ht="24.95" customHeight="1" x14ac:dyDescent="0.25">
      <c r="A28" s="1" t="s">
        <v>45</v>
      </c>
      <c r="B28" s="23">
        <f>B29-B30</f>
        <v>-1506.1</v>
      </c>
      <c r="C28" s="23"/>
      <c r="D28" s="56" t="s">
        <v>46</v>
      </c>
    </row>
    <row r="29" spans="1:4" ht="24.95" customHeight="1" x14ac:dyDescent="0.25">
      <c r="A29" s="10" t="s">
        <v>47</v>
      </c>
      <c r="B29" s="23">
        <v>2408.3000000000002</v>
      </c>
      <c r="C29" s="23"/>
      <c r="D29" s="54" t="s">
        <v>48</v>
      </c>
    </row>
    <row r="30" spans="1:4" ht="24.95" customHeight="1" x14ac:dyDescent="0.25">
      <c r="A30" s="10" t="s">
        <v>49</v>
      </c>
      <c r="B30" s="23">
        <v>3914.4</v>
      </c>
      <c r="C30" s="23"/>
      <c r="D30" s="58" t="s">
        <v>50</v>
      </c>
    </row>
    <row r="31" spans="1:4" ht="24.95" customHeight="1" x14ac:dyDescent="0.25">
      <c r="A31" s="1" t="s">
        <v>51</v>
      </c>
      <c r="B31" s="23">
        <f>B32+B33</f>
        <v>-635.20000000000005</v>
      </c>
      <c r="C31" s="23"/>
      <c r="D31" s="56" t="s">
        <v>52</v>
      </c>
    </row>
    <row r="32" spans="1:4" ht="24.95" customHeight="1" x14ac:dyDescent="0.25">
      <c r="A32" s="16" t="s">
        <v>53</v>
      </c>
      <c r="B32" s="23">
        <v>11.5</v>
      </c>
      <c r="C32" s="23"/>
      <c r="D32" s="59" t="s">
        <v>54</v>
      </c>
    </row>
    <row r="33" spans="1:4" ht="24.95" customHeight="1" x14ac:dyDescent="0.25">
      <c r="A33" s="16" t="s">
        <v>55</v>
      </c>
      <c r="B33" s="23">
        <f>B34-B35</f>
        <v>-646.70000000000005</v>
      </c>
      <c r="C33" s="23"/>
      <c r="D33" s="59" t="s">
        <v>56</v>
      </c>
    </row>
    <row r="34" spans="1:4" ht="24.95" customHeight="1" x14ac:dyDescent="0.25">
      <c r="A34" s="17" t="s">
        <v>57</v>
      </c>
      <c r="B34" s="23">
        <v>155</v>
      </c>
      <c r="C34" s="23"/>
      <c r="D34" s="59" t="s">
        <v>58</v>
      </c>
    </row>
    <row r="35" spans="1:4" ht="24.95" customHeight="1" x14ac:dyDescent="0.25">
      <c r="A35" s="17" t="s">
        <v>59</v>
      </c>
      <c r="B35" s="23">
        <f t="shared" ref="B35" si="3">B36+B37</f>
        <v>801.7</v>
      </c>
      <c r="C35" s="23"/>
      <c r="D35" s="59" t="s">
        <v>60</v>
      </c>
    </row>
    <row r="36" spans="1:4" ht="24.95" customHeight="1" x14ac:dyDescent="0.25">
      <c r="A36" s="18" t="s">
        <v>61</v>
      </c>
      <c r="B36" s="23">
        <v>389</v>
      </c>
      <c r="C36" s="23"/>
      <c r="D36" s="61" t="s">
        <v>214</v>
      </c>
    </row>
    <row r="37" spans="1:4" ht="24.95" customHeight="1" x14ac:dyDescent="0.25">
      <c r="A37" s="18" t="s">
        <v>62</v>
      </c>
      <c r="B37" s="23">
        <v>412.7</v>
      </c>
      <c r="C37" s="23"/>
      <c r="D37" s="61" t="s">
        <v>215</v>
      </c>
    </row>
    <row r="38" spans="1:4" ht="24.95" customHeight="1" x14ac:dyDescent="0.25">
      <c r="A38" s="1" t="s">
        <v>63</v>
      </c>
      <c r="B38" s="23">
        <f>B39+B40</f>
        <v>355</v>
      </c>
      <c r="C38" s="23"/>
      <c r="D38" s="56" t="s">
        <v>64</v>
      </c>
    </row>
    <row r="39" spans="1:4" ht="24.95" customHeight="1" x14ac:dyDescent="0.25">
      <c r="A39" s="16" t="s">
        <v>65</v>
      </c>
      <c r="B39" s="23">
        <v>182.7</v>
      </c>
      <c r="C39" s="23"/>
      <c r="D39" s="54" t="s">
        <v>66</v>
      </c>
    </row>
    <row r="40" spans="1:4" ht="24.95" customHeight="1" x14ac:dyDescent="0.25">
      <c r="A40" s="16" t="s">
        <v>67</v>
      </c>
      <c r="B40" s="23">
        <f>B41-B44</f>
        <v>172.29999999999998</v>
      </c>
      <c r="C40" s="23"/>
      <c r="D40" s="54" t="s">
        <v>68</v>
      </c>
    </row>
    <row r="41" spans="1:4" ht="24.95" customHeight="1" x14ac:dyDescent="0.25">
      <c r="A41" s="17" t="s">
        <v>184</v>
      </c>
      <c r="B41" s="23">
        <f>B42+B43</f>
        <v>175.1</v>
      </c>
      <c r="C41" s="23"/>
      <c r="D41" s="54" t="s">
        <v>69</v>
      </c>
    </row>
    <row r="42" spans="1:4" ht="24.95" customHeight="1" x14ac:dyDescent="0.25">
      <c r="A42" s="19" t="s">
        <v>182</v>
      </c>
      <c r="B42" s="23">
        <v>163.1</v>
      </c>
      <c r="C42" s="23"/>
      <c r="D42" s="59" t="s">
        <v>70</v>
      </c>
    </row>
    <row r="43" spans="1:4" ht="24.95" customHeight="1" x14ac:dyDescent="0.25">
      <c r="A43" s="19" t="s">
        <v>183</v>
      </c>
      <c r="B43" s="23">
        <v>12</v>
      </c>
      <c r="C43" s="23"/>
      <c r="D43" s="61" t="s">
        <v>71</v>
      </c>
    </row>
    <row r="44" spans="1:4" ht="24.95" customHeight="1" x14ac:dyDescent="0.25">
      <c r="A44" s="17" t="s">
        <v>185</v>
      </c>
      <c r="B44" s="23">
        <f>B45+B46</f>
        <v>2.8</v>
      </c>
      <c r="C44" s="23"/>
      <c r="D44" s="54" t="s">
        <v>72</v>
      </c>
    </row>
    <row r="45" spans="1:4" ht="24.95" customHeight="1" x14ac:dyDescent="0.25">
      <c r="A45" s="19" t="s">
        <v>186</v>
      </c>
      <c r="B45" s="23">
        <v>0</v>
      </c>
      <c r="C45" s="23"/>
      <c r="D45" s="59" t="s">
        <v>73</v>
      </c>
    </row>
    <row r="46" spans="1:4" ht="24.95" customHeight="1" x14ac:dyDescent="0.25">
      <c r="A46" s="19" t="s">
        <v>187</v>
      </c>
      <c r="B46" s="23">
        <f>B47+B48</f>
        <v>2.8</v>
      </c>
      <c r="C46" s="23"/>
      <c r="D46" s="61" t="s">
        <v>74</v>
      </c>
    </row>
    <row r="47" spans="1:4" ht="24.95" customHeight="1" x14ac:dyDescent="0.25">
      <c r="A47" s="15" t="s">
        <v>207</v>
      </c>
      <c r="B47" s="23">
        <v>0</v>
      </c>
      <c r="C47" s="23"/>
      <c r="D47" s="54" t="s">
        <v>75</v>
      </c>
    </row>
    <row r="48" spans="1:4" ht="24.95" customHeight="1" x14ac:dyDescent="0.25">
      <c r="A48" s="15" t="s">
        <v>208</v>
      </c>
      <c r="B48" s="23">
        <v>2.8</v>
      </c>
      <c r="C48" s="23"/>
      <c r="D48" s="54" t="s">
        <v>76</v>
      </c>
    </row>
    <row r="49" spans="1:4" ht="18.75" customHeight="1" x14ac:dyDescent="0.25">
      <c r="A49" s="80" t="s">
        <v>77</v>
      </c>
      <c r="B49" s="125"/>
      <c r="C49" s="125"/>
      <c r="D49" s="81" t="s">
        <v>78</v>
      </c>
    </row>
    <row r="50" spans="1:4" ht="27" customHeight="1" x14ac:dyDescent="0.25">
      <c r="A50" s="82" t="s">
        <v>238</v>
      </c>
      <c r="B50" s="83"/>
      <c r="C50" s="84"/>
      <c r="D50" s="85" t="s">
        <v>245</v>
      </c>
    </row>
    <row r="51" spans="1:4" x14ac:dyDescent="0.25">
      <c r="A51" s="86" t="s">
        <v>205</v>
      </c>
      <c r="B51" s="125"/>
      <c r="C51" s="125"/>
      <c r="D51" s="87" t="s">
        <v>204</v>
      </c>
    </row>
    <row r="52" spans="1:4" x14ac:dyDescent="0.25">
      <c r="A52" s="86"/>
      <c r="B52" s="125"/>
      <c r="C52" s="125"/>
      <c r="D52" s="87"/>
    </row>
    <row r="53" spans="1:4" ht="18.75" x14ac:dyDescent="0.3">
      <c r="A53" s="129" t="s">
        <v>197</v>
      </c>
      <c r="B53" s="129"/>
      <c r="C53" s="129"/>
      <c r="D53" s="129"/>
    </row>
    <row r="54" spans="1:4" ht="18.75" x14ac:dyDescent="0.3">
      <c r="A54" s="129" t="s">
        <v>198</v>
      </c>
      <c r="B54" s="129"/>
      <c r="C54" s="129"/>
      <c r="D54" s="129"/>
    </row>
    <row r="55" spans="1:4" ht="15.75" x14ac:dyDescent="0.25">
      <c r="A55" s="88" t="s">
        <v>79</v>
      </c>
      <c r="B55" s="132"/>
      <c r="C55" s="132"/>
      <c r="D55" s="79" t="s">
        <v>233</v>
      </c>
    </row>
    <row r="56" spans="1:4" ht="24.95" customHeight="1" x14ac:dyDescent="0.25">
      <c r="A56" s="1" t="s">
        <v>1</v>
      </c>
      <c r="B56" s="44" t="s">
        <v>2</v>
      </c>
      <c r="C56" s="44" t="s">
        <v>3</v>
      </c>
      <c r="D56" s="54" t="s">
        <v>80</v>
      </c>
    </row>
    <row r="57" spans="1:4" ht="24.95" customHeight="1" x14ac:dyDescent="0.25">
      <c r="A57" s="2" t="s">
        <v>81</v>
      </c>
      <c r="B57" s="23">
        <f>B58-B59</f>
        <v>0</v>
      </c>
      <c r="C57" s="23"/>
      <c r="D57" s="57" t="s">
        <v>82</v>
      </c>
    </row>
    <row r="58" spans="1:4" ht="24.95" customHeight="1" x14ac:dyDescent="0.25">
      <c r="A58" s="1" t="s">
        <v>83</v>
      </c>
      <c r="B58" s="23">
        <v>0.1</v>
      </c>
      <c r="C58" s="23"/>
      <c r="D58" s="54" t="s">
        <v>84</v>
      </c>
    </row>
    <row r="59" spans="1:4" ht="24.95" customHeight="1" x14ac:dyDescent="0.25">
      <c r="A59" s="1" t="s">
        <v>85</v>
      </c>
      <c r="B59" s="23">
        <v>0.1</v>
      </c>
      <c r="C59" s="23"/>
      <c r="D59" s="58" t="s">
        <v>86</v>
      </c>
    </row>
    <row r="60" spans="1:4" ht="24.95" customHeight="1" x14ac:dyDescent="0.25">
      <c r="A60" s="62" t="s">
        <v>87</v>
      </c>
      <c r="B60" s="23">
        <f>B61+B64+B79+B95</f>
        <v>740.3000000000003</v>
      </c>
      <c r="C60" s="23"/>
      <c r="D60" s="57" t="s">
        <v>88</v>
      </c>
    </row>
    <row r="61" spans="1:4" ht="24.95" customHeight="1" x14ac:dyDescent="0.25">
      <c r="A61" s="32" t="s">
        <v>89</v>
      </c>
      <c r="B61" s="23">
        <f>B62-B63</f>
        <v>1063.5</v>
      </c>
      <c r="C61" s="23"/>
      <c r="D61" s="56" t="s">
        <v>90</v>
      </c>
    </row>
    <row r="62" spans="1:4" ht="24.95" customHeight="1" x14ac:dyDescent="0.25">
      <c r="A62" s="1" t="s">
        <v>91</v>
      </c>
      <c r="B62" s="23">
        <v>20.7</v>
      </c>
      <c r="C62" s="23"/>
      <c r="D62" s="56" t="s">
        <v>92</v>
      </c>
    </row>
    <row r="63" spans="1:4" ht="24.95" customHeight="1" x14ac:dyDescent="0.25">
      <c r="A63" s="1" t="s">
        <v>93</v>
      </c>
      <c r="B63" s="23">
        <v>-1042.8</v>
      </c>
      <c r="C63" s="23"/>
      <c r="D63" s="56" t="s">
        <v>94</v>
      </c>
    </row>
    <row r="64" spans="1:4" ht="24.95" customHeight="1" x14ac:dyDescent="0.25">
      <c r="A64" s="32" t="s">
        <v>95</v>
      </c>
      <c r="B64" s="23">
        <f>B65-B72</f>
        <v>-1001.6</v>
      </c>
      <c r="C64" s="23"/>
      <c r="D64" s="56" t="s">
        <v>96</v>
      </c>
    </row>
    <row r="65" spans="1:4" ht="24.95" customHeight="1" x14ac:dyDescent="0.25">
      <c r="A65" s="63" t="s">
        <v>97</v>
      </c>
      <c r="B65" s="23">
        <f>B66+B69</f>
        <v>-0.20000000000004547</v>
      </c>
      <c r="C65" s="23"/>
      <c r="D65" s="56" t="s">
        <v>98</v>
      </c>
    </row>
    <row r="66" spans="1:4" ht="24.95" customHeight="1" x14ac:dyDescent="0.25">
      <c r="A66" s="32" t="s">
        <v>99</v>
      </c>
      <c r="B66" s="23">
        <f>B67-B68</f>
        <v>-2.2000000000000455</v>
      </c>
      <c r="C66" s="23"/>
      <c r="D66" s="56" t="s">
        <v>100</v>
      </c>
    </row>
    <row r="67" spans="1:4" ht="24.95" customHeight="1" x14ac:dyDescent="0.25">
      <c r="A67" s="33" t="s">
        <v>101</v>
      </c>
      <c r="B67" s="23">
        <v>1291.0999999999999</v>
      </c>
      <c r="C67" s="23"/>
      <c r="D67" s="56" t="s">
        <v>102</v>
      </c>
    </row>
    <row r="68" spans="1:4" ht="24.95" customHeight="1" x14ac:dyDescent="0.25">
      <c r="A68" s="33" t="s">
        <v>103</v>
      </c>
      <c r="B68" s="23">
        <v>1293.3</v>
      </c>
      <c r="C68" s="23"/>
      <c r="D68" s="56" t="s">
        <v>104</v>
      </c>
    </row>
    <row r="69" spans="1:4" ht="24.95" customHeight="1" x14ac:dyDescent="0.25">
      <c r="A69" s="32" t="s">
        <v>105</v>
      </c>
      <c r="B69" s="23">
        <f>B70-B71</f>
        <v>2</v>
      </c>
      <c r="C69" s="23"/>
      <c r="D69" s="56" t="s">
        <v>106</v>
      </c>
    </row>
    <row r="70" spans="1:4" ht="24.95" customHeight="1" x14ac:dyDescent="0.25">
      <c r="A70" s="33" t="s">
        <v>107</v>
      </c>
      <c r="B70" s="23">
        <v>2</v>
      </c>
      <c r="C70" s="23"/>
      <c r="D70" s="56" t="s">
        <v>102</v>
      </c>
    </row>
    <row r="71" spans="1:4" ht="24.95" customHeight="1" x14ac:dyDescent="0.25">
      <c r="A71" s="33" t="s">
        <v>108</v>
      </c>
      <c r="B71" s="23">
        <v>0</v>
      </c>
      <c r="C71" s="23"/>
      <c r="D71" s="56" t="s">
        <v>104</v>
      </c>
    </row>
    <row r="72" spans="1:4" ht="24.95" customHeight="1" x14ac:dyDescent="0.25">
      <c r="A72" s="63" t="s">
        <v>109</v>
      </c>
      <c r="B72" s="23">
        <f>B73+B76</f>
        <v>1001.4</v>
      </c>
      <c r="C72" s="23"/>
      <c r="D72" s="58" t="s">
        <v>110</v>
      </c>
    </row>
    <row r="73" spans="1:4" ht="24.95" customHeight="1" x14ac:dyDescent="0.25">
      <c r="A73" s="33" t="s">
        <v>111</v>
      </c>
      <c r="B73" s="23">
        <f>B74-B75</f>
        <v>1000</v>
      </c>
      <c r="C73" s="23"/>
      <c r="D73" s="56" t="s">
        <v>100</v>
      </c>
    </row>
    <row r="74" spans="1:4" ht="24.95" customHeight="1" x14ac:dyDescent="0.25">
      <c r="A74" s="33" t="s">
        <v>112</v>
      </c>
      <c r="B74" s="23">
        <v>1000</v>
      </c>
      <c r="C74" s="23"/>
      <c r="D74" s="56" t="s">
        <v>102</v>
      </c>
    </row>
    <row r="75" spans="1:4" ht="24.95" customHeight="1" x14ac:dyDescent="0.25">
      <c r="A75" s="33" t="s">
        <v>108</v>
      </c>
      <c r="B75" s="23">
        <v>0</v>
      </c>
      <c r="C75" s="23"/>
      <c r="D75" s="56" t="s">
        <v>104</v>
      </c>
    </row>
    <row r="76" spans="1:4" ht="24.95" customHeight="1" x14ac:dyDescent="0.25">
      <c r="A76" s="34" t="s">
        <v>113</v>
      </c>
      <c r="B76" s="23">
        <f>B77-B78</f>
        <v>1.4</v>
      </c>
      <c r="C76" s="23"/>
      <c r="D76" s="56" t="s">
        <v>106</v>
      </c>
    </row>
    <row r="77" spans="1:4" ht="24.95" customHeight="1" x14ac:dyDescent="0.25">
      <c r="A77" s="33" t="s">
        <v>112</v>
      </c>
      <c r="B77" s="23">
        <v>1.4</v>
      </c>
      <c r="C77" s="23"/>
      <c r="D77" s="56" t="s">
        <v>114</v>
      </c>
    </row>
    <row r="78" spans="1:4" ht="24.95" customHeight="1" x14ac:dyDescent="0.25">
      <c r="A78" s="33" t="s">
        <v>115</v>
      </c>
      <c r="B78" s="23">
        <v>0</v>
      </c>
      <c r="C78" s="23"/>
      <c r="D78" s="56" t="s">
        <v>116</v>
      </c>
    </row>
    <row r="79" spans="1:4" ht="24.95" customHeight="1" x14ac:dyDescent="0.25">
      <c r="A79" s="32" t="s">
        <v>117</v>
      </c>
      <c r="B79" s="23">
        <f>B80+B91+B94</f>
        <v>-968.39999999999964</v>
      </c>
      <c r="C79" s="23"/>
      <c r="D79" s="56" t="s">
        <v>118</v>
      </c>
    </row>
    <row r="80" spans="1:4" ht="24.95" customHeight="1" x14ac:dyDescent="0.25">
      <c r="A80" s="35" t="s">
        <v>119</v>
      </c>
      <c r="B80" s="23">
        <f>B81-B86</f>
        <v>-1186.6999999999996</v>
      </c>
      <c r="C80" s="23"/>
      <c r="D80" s="54" t="s">
        <v>120</v>
      </c>
    </row>
    <row r="81" spans="1:4" ht="24.95" customHeight="1" x14ac:dyDescent="0.25">
      <c r="A81" s="63" t="s">
        <v>121</v>
      </c>
      <c r="B81" s="23">
        <f>B82+B83+B84+B85</f>
        <v>1776.2</v>
      </c>
      <c r="C81" s="23"/>
      <c r="D81" s="56" t="s">
        <v>122</v>
      </c>
    </row>
    <row r="82" spans="1:4" ht="24.95" customHeight="1" x14ac:dyDescent="0.25">
      <c r="A82" s="64" t="s">
        <v>123</v>
      </c>
      <c r="B82" s="23">
        <v>0</v>
      </c>
      <c r="C82" s="23"/>
      <c r="D82" s="56" t="s">
        <v>124</v>
      </c>
    </row>
    <row r="83" spans="1:4" ht="24.95" customHeight="1" x14ac:dyDescent="0.25">
      <c r="A83" s="36" t="s">
        <v>125</v>
      </c>
      <c r="B83" s="23">
        <v>178.2</v>
      </c>
      <c r="C83" s="23"/>
      <c r="D83" s="56" t="s">
        <v>126</v>
      </c>
    </row>
    <row r="84" spans="1:4" ht="24.95" customHeight="1" x14ac:dyDescent="0.25">
      <c r="A84" s="64" t="s">
        <v>127</v>
      </c>
      <c r="B84" s="23">
        <v>1598</v>
      </c>
      <c r="C84" s="23"/>
      <c r="D84" s="56" t="s">
        <v>128</v>
      </c>
    </row>
    <row r="85" spans="1:4" ht="24.95" customHeight="1" x14ac:dyDescent="0.25">
      <c r="A85" s="64" t="s">
        <v>129</v>
      </c>
      <c r="B85" s="23">
        <v>0</v>
      </c>
      <c r="C85" s="23"/>
      <c r="D85" s="56" t="s">
        <v>130</v>
      </c>
    </row>
    <row r="86" spans="1:4" ht="24.95" customHeight="1" x14ac:dyDescent="0.25">
      <c r="A86" s="63" t="s">
        <v>109</v>
      </c>
      <c r="B86" s="23">
        <f>B87+B88+B89+B90</f>
        <v>2962.8999999999996</v>
      </c>
      <c r="C86" s="23"/>
      <c r="D86" s="58" t="s">
        <v>131</v>
      </c>
    </row>
    <row r="87" spans="1:4" ht="24.95" customHeight="1" x14ac:dyDescent="0.25">
      <c r="A87" s="65" t="s">
        <v>132</v>
      </c>
      <c r="B87" s="23">
        <v>-308.3</v>
      </c>
      <c r="C87" s="23"/>
      <c r="D87" s="56" t="s">
        <v>133</v>
      </c>
    </row>
    <row r="88" spans="1:4" ht="24.95" customHeight="1" x14ac:dyDescent="0.25">
      <c r="A88" s="64" t="s">
        <v>134</v>
      </c>
      <c r="B88" s="23">
        <v>3702.2</v>
      </c>
      <c r="C88" s="23"/>
      <c r="D88" s="56" t="s">
        <v>135</v>
      </c>
    </row>
    <row r="89" spans="1:4" ht="24.95" customHeight="1" x14ac:dyDescent="0.25">
      <c r="A89" s="64" t="s">
        <v>136</v>
      </c>
      <c r="B89" s="23">
        <v>-431.00000000000006</v>
      </c>
      <c r="C89" s="23"/>
      <c r="D89" s="56" t="s">
        <v>137</v>
      </c>
    </row>
    <row r="90" spans="1:4" ht="24.95" customHeight="1" x14ac:dyDescent="0.25">
      <c r="A90" s="64" t="s">
        <v>127</v>
      </c>
      <c r="B90" s="23">
        <v>0</v>
      </c>
      <c r="C90" s="23"/>
      <c r="D90" s="56" t="s">
        <v>128</v>
      </c>
    </row>
    <row r="91" spans="1:4" ht="24.95" customHeight="1" x14ac:dyDescent="0.25">
      <c r="A91" s="37" t="s">
        <v>138</v>
      </c>
      <c r="B91" s="23">
        <f>B92-B93</f>
        <v>31.300000000000004</v>
      </c>
      <c r="C91" s="23"/>
      <c r="D91" s="93" t="s">
        <v>139</v>
      </c>
    </row>
    <row r="92" spans="1:4" ht="24.95" customHeight="1" x14ac:dyDescent="0.25">
      <c r="A92" s="63" t="s">
        <v>140</v>
      </c>
      <c r="B92" s="23">
        <v>-21.4</v>
      </c>
      <c r="C92" s="23"/>
      <c r="D92" s="54" t="s">
        <v>141</v>
      </c>
    </row>
    <row r="93" spans="1:4" ht="24.95" customHeight="1" x14ac:dyDescent="0.25">
      <c r="A93" s="63" t="s">
        <v>142</v>
      </c>
      <c r="B93" s="23">
        <v>-52.7</v>
      </c>
      <c r="C93" s="23"/>
      <c r="D93" s="54" t="s">
        <v>143</v>
      </c>
    </row>
    <row r="94" spans="1:4" ht="24.95" customHeight="1" x14ac:dyDescent="0.25">
      <c r="A94" s="38" t="s">
        <v>144</v>
      </c>
      <c r="B94" s="43" t="s">
        <v>200</v>
      </c>
      <c r="C94" s="23"/>
      <c r="D94" s="54" t="s">
        <v>147</v>
      </c>
    </row>
    <row r="95" spans="1:4" ht="24.95" customHeight="1" x14ac:dyDescent="0.25">
      <c r="A95" s="39" t="s">
        <v>148</v>
      </c>
      <c r="B95" s="23">
        <f>B98</f>
        <v>1646.8</v>
      </c>
      <c r="C95" s="23"/>
      <c r="D95" s="56" t="s">
        <v>149</v>
      </c>
    </row>
    <row r="96" spans="1:4" ht="24.95" customHeight="1" x14ac:dyDescent="0.25">
      <c r="A96" s="33" t="s">
        <v>150</v>
      </c>
      <c r="B96" s="23">
        <f>B97</f>
        <v>1646.8</v>
      </c>
      <c r="C96" s="23"/>
      <c r="D96" s="56" t="s">
        <v>151</v>
      </c>
    </row>
    <row r="97" spans="1:4" ht="24.95" customHeight="1" x14ac:dyDescent="0.25">
      <c r="A97" s="66" t="s">
        <v>152</v>
      </c>
      <c r="B97" s="23">
        <f>B98</f>
        <v>1646.8</v>
      </c>
      <c r="C97" s="23"/>
      <c r="D97" s="56" t="s">
        <v>153</v>
      </c>
    </row>
    <row r="98" spans="1:4" ht="24.95" customHeight="1" x14ac:dyDescent="0.25">
      <c r="A98" s="66" t="s">
        <v>154</v>
      </c>
      <c r="B98" s="23">
        <f>B99+B100+B101+B102</f>
        <v>1646.8</v>
      </c>
      <c r="C98" s="23"/>
      <c r="D98" s="56" t="s">
        <v>155</v>
      </c>
    </row>
    <row r="99" spans="1:4" ht="24.95" customHeight="1" x14ac:dyDescent="0.25">
      <c r="A99" s="67" t="s">
        <v>156</v>
      </c>
      <c r="B99" s="23">
        <v>0</v>
      </c>
      <c r="C99" s="23"/>
      <c r="D99" s="68" t="s">
        <v>157</v>
      </c>
    </row>
    <row r="100" spans="1:4" ht="24.95" customHeight="1" x14ac:dyDescent="0.25">
      <c r="A100" s="67" t="s">
        <v>158</v>
      </c>
      <c r="B100" s="23">
        <v>-15.1</v>
      </c>
      <c r="C100" s="23"/>
      <c r="D100" s="68" t="s">
        <v>159</v>
      </c>
    </row>
    <row r="101" spans="1:4" ht="24.95" customHeight="1" x14ac:dyDescent="0.25">
      <c r="A101" s="67" t="s">
        <v>160</v>
      </c>
      <c r="B101" s="23">
        <v>0</v>
      </c>
      <c r="C101" s="23"/>
      <c r="D101" s="68" t="s">
        <v>161</v>
      </c>
    </row>
    <row r="102" spans="1:4" ht="24.95" customHeight="1" x14ac:dyDescent="0.25">
      <c r="A102" s="67" t="s">
        <v>162</v>
      </c>
      <c r="B102" s="23">
        <f>B103+B106</f>
        <v>1661.8999999999999</v>
      </c>
      <c r="C102" s="23"/>
      <c r="D102" s="68" t="s">
        <v>163</v>
      </c>
    </row>
    <row r="103" spans="1:4" ht="24.95" customHeight="1" x14ac:dyDescent="0.25">
      <c r="A103" s="69" t="s">
        <v>164</v>
      </c>
      <c r="B103" s="23">
        <f>B104+B105</f>
        <v>-1136.2</v>
      </c>
      <c r="C103" s="23"/>
      <c r="D103" s="70" t="s">
        <v>165</v>
      </c>
    </row>
    <row r="104" spans="1:4" ht="24.95" customHeight="1" x14ac:dyDescent="0.25">
      <c r="A104" s="71" t="s">
        <v>166</v>
      </c>
      <c r="B104" s="23">
        <v>-587</v>
      </c>
      <c r="C104" s="23"/>
      <c r="D104" s="59" t="s">
        <v>167</v>
      </c>
    </row>
    <row r="105" spans="1:4" ht="24.95" customHeight="1" x14ac:dyDescent="0.25">
      <c r="A105" s="71" t="s">
        <v>168</v>
      </c>
      <c r="B105" s="23">
        <v>-549.20000000000005</v>
      </c>
      <c r="C105" s="23"/>
      <c r="D105" s="54" t="s">
        <v>169</v>
      </c>
    </row>
    <row r="106" spans="1:4" ht="24.95" customHeight="1" x14ac:dyDescent="0.25">
      <c r="A106" s="69" t="s">
        <v>170</v>
      </c>
      <c r="B106" s="23">
        <f>B107+B108+B109</f>
        <v>2798.1</v>
      </c>
      <c r="C106" s="23"/>
      <c r="D106" s="70" t="s">
        <v>171</v>
      </c>
    </row>
    <row r="107" spans="1:4" ht="24.95" customHeight="1" x14ac:dyDescent="0.25">
      <c r="A107" s="72" t="s">
        <v>172</v>
      </c>
      <c r="B107" s="23">
        <v>0</v>
      </c>
      <c r="C107" s="23"/>
      <c r="D107" s="54" t="s">
        <v>173</v>
      </c>
    </row>
    <row r="108" spans="1:4" ht="24.95" customHeight="1" x14ac:dyDescent="0.25">
      <c r="A108" s="72" t="s">
        <v>174</v>
      </c>
      <c r="B108" s="23">
        <v>0</v>
      </c>
      <c r="C108" s="23"/>
      <c r="D108" s="54" t="s">
        <v>175</v>
      </c>
    </row>
    <row r="109" spans="1:4" ht="43.5" customHeight="1" x14ac:dyDescent="0.25">
      <c r="A109" s="40" t="s">
        <v>176</v>
      </c>
      <c r="B109" s="23">
        <v>2798.1</v>
      </c>
      <c r="C109" s="23"/>
      <c r="D109" s="133" t="s">
        <v>177</v>
      </c>
    </row>
    <row r="110" spans="1:4" ht="24.95" customHeight="1" x14ac:dyDescent="0.25">
      <c r="A110" s="69" t="s">
        <v>178</v>
      </c>
      <c r="B110" s="23">
        <v>0</v>
      </c>
      <c r="C110" s="23"/>
      <c r="D110" s="70" t="s">
        <v>179</v>
      </c>
    </row>
    <row r="111" spans="1:4" ht="54" customHeight="1" x14ac:dyDescent="0.25">
      <c r="A111" s="41" t="s">
        <v>180</v>
      </c>
      <c r="B111" s="23">
        <f>B60-(B7+B57)</f>
        <v>-5452.3850000000002</v>
      </c>
      <c r="C111" s="23"/>
      <c r="D111" s="74" t="s">
        <v>213</v>
      </c>
    </row>
    <row r="112" spans="1:4" ht="44.25" customHeight="1" x14ac:dyDescent="0.25">
      <c r="A112" s="76" t="s">
        <v>181</v>
      </c>
      <c r="B112" s="75"/>
      <c r="C112" s="75"/>
      <c r="D112" s="77" t="s">
        <v>189</v>
      </c>
    </row>
  </sheetData>
  <mergeCells count="6">
    <mergeCell ref="A2:D2"/>
    <mergeCell ref="A3:D3"/>
    <mergeCell ref="B5:C5"/>
    <mergeCell ref="A53:D53"/>
    <mergeCell ref="A54:D54"/>
    <mergeCell ref="B55:C55"/>
  </mergeCells>
  <pageMargins left="0.7" right="0.7" top="0.75" bottom="0.75" header="0.3" footer="0.3"/>
  <ignoredErrors>
    <ignoredError sqref="B9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2"/>
  <sheetViews>
    <sheetView tabSelected="1" topLeftCell="A46" workbookViewId="0">
      <selection activeCell="B112" sqref="B112"/>
    </sheetView>
  </sheetViews>
  <sheetFormatPr defaultRowHeight="15" x14ac:dyDescent="0.25"/>
  <cols>
    <col min="1" max="1" width="52.5703125" customWidth="1"/>
    <col min="2" max="2" width="12.85546875" customWidth="1"/>
    <col min="3" max="3" width="14.28515625" customWidth="1"/>
    <col min="4" max="4" width="50.7109375" customWidth="1"/>
  </cols>
  <sheetData>
    <row r="2" spans="1:4" ht="18.75" x14ac:dyDescent="0.3">
      <c r="A2" s="129" t="s">
        <v>190</v>
      </c>
      <c r="B2" s="129"/>
      <c r="C2" s="129"/>
      <c r="D2" s="129"/>
    </row>
    <row r="3" spans="1:4" ht="18.75" x14ac:dyDescent="0.3">
      <c r="A3" s="129" t="s">
        <v>199</v>
      </c>
      <c r="B3" s="129"/>
      <c r="C3" s="129"/>
      <c r="D3" s="129"/>
    </row>
    <row r="4" spans="1:4" x14ac:dyDescent="0.25">
      <c r="A4" s="75"/>
      <c r="B4" s="75"/>
      <c r="C4" s="75"/>
      <c r="D4" s="75"/>
    </row>
    <row r="5" spans="1:4" ht="15.75" x14ac:dyDescent="0.25">
      <c r="A5" s="95" t="s">
        <v>0</v>
      </c>
      <c r="B5" s="96"/>
      <c r="C5" s="96"/>
      <c r="D5" s="79" t="s">
        <v>233</v>
      </c>
    </row>
    <row r="6" spans="1:4" ht="24.95" customHeight="1" x14ac:dyDescent="0.25">
      <c r="A6" s="1" t="s">
        <v>1</v>
      </c>
      <c r="B6" s="97" t="s">
        <v>2</v>
      </c>
      <c r="C6" s="97" t="s">
        <v>3</v>
      </c>
      <c r="D6" s="58" t="s">
        <v>4</v>
      </c>
    </row>
    <row r="7" spans="1:4" ht="24.95" customHeight="1" x14ac:dyDescent="0.25">
      <c r="A7" s="2" t="s">
        <v>5</v>
      </c>
      <c r="B7" s="48">
        <f>B8+B28+B31+B38</f>
        <v>14692.372000000007</v>
      </c>
      <c r="C7" s="48"/>
      <c r="D7" s="57" t="s">
        <v>6</v>
      </c>
    </row>
    <row r="8" spans="1:4" ht="24.95" customHeight="1" x14ac:dyDescent="0.25">
      <c r="A8" s="1" t="s">
        <v>7</v>
      </c>
      <c r="B8" s="48">
        <f>B9-B17</f>
        <v>25203.372000000007</v>
      </c>
      <c r="C8" s="48"/>
      <c r="D8" s="56" t="s">
        <v>8</v>
      </c>
    </row>
    <row r="9" spans="1:4" ht="24.95" customHeight="1" x14ac:dyDescent="0.25">
      <c r="A9" s="10" t="s">
        <v>9</v>
      </c>
      <c r="B9" s="48">
        <v>57559.100000000006</v>
      </c>
      <c r="C9" s="48"/>
      <c r="D9" s="54" t="s">
        <v>10</v>
      </c>
    </row>
    <row r="10" spans="1:4" ht="24.95" customHeight="1" x14ac:dyDescent="0.25">
      <c r="A10" s="11" t="s">
        <v>11</v>
      </c>
      <c r="B10" s="48">
        <v>57129.799999999996</v>
      </c>
      <c r="C10" s="48"/>
      <c r="D10" s="55" t="s">
        <v>12</v>
      </c>
    </row>
    <row r="11" spans="1:4" ht="24.95" customHeight="1" x14ac:dyDescent="0.25">
      <c r="A11" s="11" t="s">
        <v>13</v>
      </c>
      <c r="B11" s="48">
        <v>57129.799999999996</v>
      </c>
      <c r="C11" s="48"/>
      <c r="D11" s="55" t="s">
        <v>14</v>
      </c>
    </row>
    <row r="12" spans="1:4" ht="24.95" customHeight="1" x14ac:dyDescent="0.25">
      <c r="A12" s="11" t="s">
        <v>15</v>
      </c>
      <c r="B12" s="48">
        <v>0</v>
      </c>
      <c r="C12" s="48"/>
      <c r="D12" s="55" t="s">
        <v>16</v>
      </c>
    </row>
    <row r="13" spans="1:4" ht="24.95" customHeight="1" x14ac:dyDescent="0.25">
      <c r="A13" s="11" t="s">
        <v>17</v>
      </c>
      <c r="B13" s="48">
        <v>213.5</v>
      </c>
      <c r="C13" s="48"/>
      <c r="D13" s="55" t="s">
        <v>18</v>
      </c>
    </row>
    <row r="14" spans="1:4" ht="24.95" customHeight="1" x14ac:dyDescent="0.25">
      <c r="A14" s="11" t="s">
        <v>19</v>
      </c>
      <c r="B14" s="48">
        <v>170.2</v>
      </c>
      <c r="C14" s="48"/>
      <c r="D14" s="55" t="s">
        <v>20</v>
      </c>
    </row>
    <row r="15" spans="1:4" ht="24.95" customHeight="1" x14ac:dyDescent="0.25">
      <c r="A15" s="11" t="s">
        <v>15</v>
      </c>
      <c r="B15" s="48">
        <v>43.300000000000004</v>
      </c>
      <c r="C15" s="48"/>
      <c r="D15" s="55" t="s">
        <v>16</v>
      </c>
    </row>
    <row r="16" spans="1:4" ht="24.95" customHeight="1" x14ac:dyDescent="0.25">
      <c r="A16" s="12" t="s">
        <v>21</v>
      </c>
      <c r="B16" s="48">
        <v>215.8</v>
      </c>
      <c r="C16" s="48"/>
      <c r="D16" s="55" t="s">
        <v>22</v>
      </c>
    </row>
    <row r="17" spans="1:4" ht="24.95" customHeight="1" x14ac:dyDescent="0.25">
      <c r="A17" s="10" t="s">
        <v>23</v>
      </c>
      <c r="B17" s="48">
        <f>B18+B24</f>
        <v>32355.727999999999</v>
      </c>
      <c r="C17" s="48">
        <v>38065.58</v>
      </c>
      <c r="D17" s="54" t="s">
        <v>24</v>
      </c>
    </row>
    <row r="18" spans="1:4" ht="24.95" customHeight="1" x14ac:dyDescent="0.25">
      <c r="A18" s="13" t="s">
        <v>25</v>
      </c>
      <c r="B18" s="48">
        <v>6017.7979999999998</v>
      </c>
      <c r="C18" s="48">
        <v>7079.88</v>
      </c>
      <c r="D18" s="56" t="s">
        <v>26</v>
      </c>
    </row>
    <row r="19" spans="1:4" ht="24.95" customHeight="1" x14ac:dyDescent="0.25">
      <c r="A19" s="14" t="s">
        <v>27</v>
      </c>
      <c r="B19" s="48">
        <v>2850.1</v>
      </c>
      <c r="C19" s="48">
        <v>3353</v>
      </c>
      <c r="D19" s="54" t="s">
        <v>28</v>
      </c>
    </row>
    <row r="20" spans="1:4" ht="24.95" customHeight="1" x14ac:dyDescent="0.25">
      <c r="A20" s="14" t="s">
        <v>29</v>
      </c>
      <c r="B20" s="48">
        <v>618.5</v>
      </c>
      <c r="C20" s="48">
        <v>727.8</v>
      </c>
      <c r="D20" s="54" t="s">
        <v>30</v>
      </c>
    </row>
    <row r="21" spans="1:4" ht="24.95" customHeight="1" x14ac:dyDescent="0.25">
      <c r="A21" s="13" t="s">
        <v>31</v>
      </c>
      <c r="B21" s="48">
        <v>2240.4</v>
      </c>
      <c r="C21" s="48">
        <v>2635.8</v>
      </c>
      <c r="D21" s="54" t="s">
        <v>32</v>
      </c>
    </row>
    <row r="22" spans="1:4" ht="24.95" customHeight="1" x14ac:dyDescent="0.25">
      <c r="A22" s="13" t="s">
        <v>33</v>
      </c>
      <c r="B22" s="48">
        <v>302.298</v>
      </c>
      <c r="C22" s="48">
        <v>355.68</v>
      </c>
      <c r="D22" s="54" t="s">
        <v>34</v>
      </c>
    </row>
    <row r="23" spans="1:4" ht="24.95" customHeight="1" x14ac:dyDescent="0.25">
      <c r="A23" s="13" t="s">
        <v>35</v>
      </c>
      <c r="B23" s="48">
        <v>6.5</v>
      </c>
      <c r="C23" s="48">
        <v>7.6</v>
      </c>
      <c r="D23" s="54" t="s">
        <v>36</v>
      </c>
    </row>
    <row r="24" spans="1:4" ht="24.95" customHeight="1" x14ac:dyDescent="0.25">
      <c r="A24" s="13" t="s">
        <v>37</v>
      </c>
      <c r="B24" s="48">
        <f>B25+B26+B27</f>
        <v>26337.93</v>
      </c>
      <c r="C24" s="48">
        <v>30985.7</v>
      </c>
      <c r="D24" s="56" t="s">
        <v>38</v>
      </c>
    </row>
    <row r="25" spans="1:4" ht="24.95" customHeight="1" x14ac:dyDescent="0.25">
      <c r="A25" s="15" t="s">
        <v>39</v>
      </c>
      <c r="B25" s="48">
        <v>6584.5</v>
      </c>
      <c r="C25" s="48">
        <v>7746.375</v>
      </c>
      <c r="D25" s="54" t="s">
        <v>40</v>
      </c>
    </row>
    <row r="26" spans="1:4" ht="24.95" customHeight="1" x14ac:dyDescent="0.25">
      <c r="A26" s="15" t="s">
        <v>41</v>
      </c>
      <c r="B26" s="48">
        <v>19753.43</v>
      </c>
      <c r="C26" s="48">
        <v>23239.325000000001</v>
      </c>
      <c r="D26" s="54" t="s">
        <v>42</v>
      </c>
    </row>
    <row r="27" spans="1:4" ht="24.95" customHeight="1" x14ac:dyDescent="0.25">
      <c r="A27" s="15" t="s">
        <v>43</v>
      </c>
      <c r="B27" s="48">
        <v>0</v>
      </c>
      <c r="C27" s="48">
        <v>0</v>
      </c>
      <c r="D27" s="54" t="s">
        <v>44</v>
      </c>
    </row>
    <row r="28" spans="1:4" ht="24.95" customHeight="1" x14ac:dyDescent="0.25">
      <c r="A28" s="1" t="s">
        <v>45</v>
      </c>
      <c r="B28" s="48">
        <v>-10253.6</v>
      </c>
      <c r="C28" s="48"/>
      <c r="D28" s="56" t="s">
        <v>46</v>
      </c>
    </row>
    <row r="29" spans="1:4" ht="24.95" customHeight="1" x14ac:dyDescent="0.25">
      <c r="A29" s="10" t="s">
        <v>47</v>
      </c>
      <c r="B29" s="48">
        <v>6045.2</v>
      </c>
      <c r="C29" s="48"/>
      <c r="D29" s="54" t="s">
        <v>48</v>
      </c>
    </row>
    <row r="30" spans="1:4" ht="24.95" customHeight="1" x14ac:dyDescent="0.25">
      <c r="A30" s="10" t="s">
        <v>49</v>
      </c>
      <c r="B30" s="48">
        <v>16298.800000000001</v>
      </c>
      <c r="C30" s="48"/>
      <c r="D30" s="58" t="s">
        <v>50</v>
      </c>
    </row>
    <row r="31" spans="1:4" ht="24.95" customHeight="1" x14ac:dyDescent="0.25">
      <c r="A31" s="1" t="s">
        <v>51</v>
      </c>
      <c r="B31" s="48">
        <v>-1440.7</v>
      </c>
      <c r="C31" s="48"/>
      <c r="D31" s="56" t="s">
        <v>52</v>
      </c>
    </row>
    <row r="32" spans="1:4" ht="24.95" customHeight="1" x14ac:dyDescent="0.25">
      <c r="A32" s="16" t="s">
        <v>53</v>
      </c>
      <c r="B32" s="48">
        <v>35</v>
      </c>
      <c r="C32" s="48"/>
      <c r="D32" s="59" t="s">
        <v>54</v>
      </c>
    </row>
    <row r="33" spans="1:4" ht="24.95" customHeight="1" x14ac:dyDescent="0.25">
      <c r="A33" s="16" t="s">
        <v>55</v>
      </c>
      <c r="B33" s="48">
        <v>-1475.7</v>
      </c>
      <c r="C33" s="48"/>
      <c r="D33" s="59" t="s">
        <v>56</v>
      </c>
    </row>
    <row r="34" spans="1:4" ht="24.95" customHeight="1" x14ac:dyDescent="0.25">
      <c r="A34" s="17" t="s">
        <v>57</v>
      </c>
      <c r="B34" s="48">
        <v>467.20000000000005</v>
      </c>
      <c r="C34" s="48"/>
      <c r="D34" s="59" t="s">
        <v>58</v>
      </c>
    </row>
    <row r="35" spans="1:4" ht="24.95" customHeight="1" x14ac:dyDescent="0.25">
      <c r="A35" s="17" t="s">
        <v>59</v>
      </c>
      <c r="B35" s="48">
        <v>1942.9</v>
      </c>
      <c r="C35" s="48"/>
      <c r="D35" s="59" t="s">
        <v>60</v>
      </c>
    </row>
    <row r="36" spans="1:4" ht="24.95" customHeight="1" x14ac:dyDescent="0.25">
      <c r="A36" s="18" t="s">
        <v>61</v>
      </c>
      <c r="B36" s="48">
        <v>658.3</v>
      </c>
      <c r="C36" s="48"/>
      <c r="D36" s="60" t="s">
        <v>229</v>
      </c>
    </row>
    <row r="37" spans="1:4" ht="24.95" customHeight="1" x14ac:dyDescent="0.25">
      <c r="A37" s="18" t="s">
        <v>62</v>
      </c>
      <c r="B37" s="48">
        <v>1284.5999999999999</v>
      </c>
      <c r="C37" s="48"/>
      <c r="D37" s="60" t="s">
        <v>230</v>
      </c>
    </row>
    <row r="38" spans="1:4" ht="24.95" customHeight="1" x14ac:dyDescent="0.25">
      <c r="A38" s="1" t="s">
        <v>63</v>
      </c>
      <c r="B38" s="48">
        <v>1183.3000000000002</v>
      </c>
      <c r="C38" s="48"/>
      <c r="D38" s="56" t="s">
        <v>64</v>
      </c>
    </row>
    <row r="39" spans="1:4" ht="24.95" customHeight="1" x14ac:dyDescent="0.25">
      <c r="A39" s="16" t="s">
        <v>65</v>
      </c>
      <c r="B39" s="48">
        <v>652</v>
      </c>
      <c r="C39" s="48"/>
      <c r="D39" s="54" t="s">
        <v>66</v>
      </c>
    </row>
    <row r="40" spans="1:4" ht="24.95" customHeight="1" x14ac:dyDescent="0.25">
      <c r="A40" s="16" t="s">
        <v>67</v>
      </c>
      <c r="B40" s="48">
        <v>531.29999999999995</v>
      </c>
      <c r="C40" s="48"/>
      <c r="D40" s="54" t="s">
        <v>68</v>
      </c>
    </row>
    <row r="41" spans="1:4" ht="24.95" customHeight="1" x14ac:dyDescent="0.25">
      <c r="A41" s="17" t="s">
        <v>184</v>
      </c>
      <c r="B41" s="48">
        <v>554.20000000000005</v>
      </c>
      <c r="C41" s="48"/>
      <c r="D41" s="54" t="s">
        <v>69</v>
      </c>
    </row>
    <row r="42" spans="1:4" ht="24.95" customHeight="1" x14ac:dyDescent="0.25">
      <c r="A42" s="19" t="s">
        <v>182</v>
      </c>
      <c r="B42" s="48">
        <v>510.6</v>
      </c>
      <c r="C42" s="48"/>
      <c r="D42" s="59" t="s">
        <v>70</v>
      </c>
    </row>
    <row r="43" spans="1:4" ht="24.95" customHeight="1" x14ac:dyDescent="0.25">
      <c r="A43" s="19" t="s">
        <v>183</v>
      </c>
      <c r="B43" s="48">
        <v>43.6</v>
      </c>
      <c r="C43" s="48"/>
      <c r="D43" s="61" t="s">
        <v>71</v>
      </c>
    </row>
    <row r="44" spans="1:4" ht="24.95" customHeight="1" x14ac:dyDescent="0.25">
      <c r="A44" s="17" t="s">
        <v>185</v>
      </c>
      <c r="B44" s="48">
        <v>22.900000000000002</v>
      </c>
      <c r="C44" s="48"/>
      <c r="D44" s="54" t="s">
        <v>72</v>
      </c>
    </row>
    <row r="45" spans="1:4" ht="24.95" customHeight="1" x14ac:dyDescent="0.25">
      <c r="A45" s="19" t="s">
        <v>186</v>
      </c>
      <c r="B45" s="48">
        <v>0</v>
      </c>
      <c r="C45" s="48"/>
      <c r="D45" s="59" t="s">
        <v>73</v>
      </c>
    </row>
    <row r="46" spans="1:4" ht="24.95" customHeight="1" x14ac:dyDescent="0.25">
      <c r="A46" s="19" t="s">
        <v>187</v>
      </c>
      <c r="B46" s="48">
        <v>22.900000000000002</v>
      </c>
      <c r="C46" s="48"/>
      <c r="D46" s="61" t="s">
        <v>74</v>
      </c>
    </row>
    <row r="47" spans="1:4" ht="24.95" customHeight="1" x14ac:dyDescent="0.25">
      <c r="A47" s="15" t="s">
        <v>221</v>
      </c>
      <c r="B47" s="48">
        <v>0</v>
      </c>
      <c r="C47" s="48"/>
      <c r="D47" s="54" t="s">
        <v>75</v>
      </c>
    </row>
    <row r="48" spans="1:4" ht="24.95" customHeight="1" thickBot="1" x14ac:dyDescent="0.3">
      <c r="A48" s="15" t="s">
        <v>222</v>
      </c>
      <c r="B48" s="48">
        <v>22.900000000000002</v>
      </c>
      <c r="C48" s="49"/>
      <c r="D48" s="54" t="s">
        <v>76</v>
      </c>
    </row>
    <row r="49" spans="1:4" ht="15.75" customHeight="1" x14ac:dyDescent="0.25">
      <c r="A49" s="98" t="s">
        <v>77</v>
      </c>
      <c r="B49" s="123"/>
      <c r="C49" s="123"/>
      <c r="D49" s="90" t="s">
        <v>78</v>
      </c>
    </row>
    <row r="50" spans="1:4" ht="30" customHeight="1" x14ac:dyDescent="0.25">
      <c r="A50" s="82" t="s">
        <v>241</v>
      </c>
      <c r="B50" s="83"/>
      <c r="C50" s="84"/>
      <c r="D50" s="85" t="s">
        <v>240</v>
      </c>
    </row>
    <row r="51" spans="1:4" x14ac:dyDescent="0.25">
      <c r="A51" s="91" t="s">
        <v>205</v>
      </c>
      <c r="B51" s="75"/>
      <c r="C51" s="75"/>
      <c r="D51" s="92" t="s">
        <v>204</v>
      </c>
    </row>
    <row r="52" spans="1:4" x14ac:dyDescent="0.25">
      <c r="A52" s="91"/>
      <c r="B52" s="75"/>
      <c r="C52" s="75"/>
      <c r="D52" s="92"/>
    </row>
    <row r="53" spans="1:4" ht="18.75" x14ac:dyDescent="0.3">
      <c r="A53" s="129" t="s">
        <v>190</v>
      </c>
      <c r="B53" s="129"/>
      <c r="C53" s="129"/>
      <c r="D53" s="129"/>
    </row>
    <row r="54" spans="1:4" ht="18.75" x14ac:dyDescent="0.3">
      <c r="A54" s="129" t="s">
        <v>199</v>
      </c>
      <c r="B54" s="129"/>
      <c r="C54" s="129"/>
      <c r="D54" s="129"/>
    </row>
    <row r="55" spans="1:4" ht="15.75" x14ac:dyDescent="0.25">
      <c r="A55" s="99" t="s">
        <v>79</v>
      </c>
      <c r="B55" s="96"/>
      <c r="C55" s="96"/>
      <c r="D55" s="79" t="s">
        <v>233</v>
      </c>
    </row>
    <row r="56" spans="1:4" ht="24.95" customHeight="1" x14ac:dyDescent="0.25">
      <c r="A56" s="1" t="s">
        <v>1</v>
      </c>
      <c r="B56" s="97" t="s">
        <v>2</v>
      </c>
      <c r="C56" s="97" t="s">
        <v>3</v>
      </c>
      <c r="D56" s="54" t="s">
        <v>80</v>
      </c>
    </row>
    <row r="57" spans="1:4" ht="24.95" customHeight="1" x14ac:dyDescent="0.25">
      <c r="A57" s="2" t="s">
        <v>81</v>
      </c>
      <c r="B57" s="48">
        <v>-0.89999999999999991</v>
      </c>
      <c r="C57" s="97"/>
      <c r="D57" s="57" t="s">
        <v>82</v>
      </c>
    </row>
    <row r="58" spans="1:4" ht="24.95" customHeight="1" x14ac:dyDescent="0.25">
      <c r="A58" s="1" t="s">
        <v>83</v>
      </c>
      <c r="B58" s="48">
        <v>1.9000000000000001</v>
      </c>
      <c r="C58" s="97"/>
      <c r="D58" s="54" t="s">
        <v>84</v>
      </c>
    </row>
    <row r="59" spans="1:4" ht="24.95" customHeight="1" x14ac:dyDescent="0.25">
      <c r="A59" s="1" t="s">
        <v>85</v>
      </c>
      <c r="B59" s="48">
        <v>2.8000000000000003</v>
      </c>
      <c r="C59" s="97"/>
      <c r="D59" s="58" t="s">
        <v>86</v>
      </c>
    </row>
    <row r="60" spans="1:4" ht="24.95" customHeight="1" x14ac:dyDescent="0.25">
      <c r="A60" s="62" t="s">
        <v>87</v>
      </c>
      <c r="B60" s="48">
        <v>6251.5900000000011</v>
      </c>
      <c r="C60" s="97"/>
      <c r="D60" s="57" t="s">
        <v>88</v>
      </c>
    </row>
    <row r="61" spans="1:4" ht="24.95" customHeight="1" x14ac:dyDescent="0.25">
      <c r="A61" s="32" t="s">
        <v>89</v>
      </c>
      <c r="B61" s="48">
        <v>5110.2000000000007</v>
      </c>
      <c r="C61" s="97"/>
      <c r="D61" s="56" t="s">
        <v>90</v>
      </c>
    </row>
    <row r="62" spans="1:4" ht="24.95" customHeight="1" x14ac:dyDescent="0.25">
      <c r="A62" s="1" t="s">
        <v>91</v>
      </c>
      <c r="B62" s="48">
        <v>77.8</v>
      </c>
      <c r="C62" s="97"/>
      <c r="D62" s="56" t="s">
        <v>92</v>
      </c>
    </row>
    <row r="63" spans="1:4" ht="24.95" customHeight="1" x14ac:dyDescent="0.25">
      <c r="A63" s="1" t="s">
        <v>93</v>
      </c>
      <c r="B63" s="48">
        <v>-5032.4000000000005</v>
      </c>
      <c r="C63" s="97"/>
      <c r="D63" s="56" t="s">
        <v>94</v>
      </c>
    </row>
    <row r="64" spans="1:4" ht="24.95" customHeight="1" x14ac:dyDescent="0.25">
      <c r="A64" s="32" t="s">
        <v>95</v>
      </c>
      <c r="B64" s="48">
        <v>-2005.1999999999998</v>
      </c>
      <c r="C64" s="97"/>
      <c r="D64" s="56" t="s">
        <v>96</v>
      </c>
    </row>
    <row r="65" spans="1:4" ht="24.95" customHeight="1" x14ac:dyDescent="0.25">
      <c r="A65" s="63" t="s">
        <v>97</v>
      </c>
      <c r="B65" s="48">
        <v>-4.4000000000000448</v>
      </c>
      <c r="C65" s="97"/>
      <c r="D65" s="56" t="s">
        <v>98</v>
      </c>
    </row>
    <row r="66" spans="1:4" ht="24.95" customHeight="1" x14ac:dyDescent="0.25">
      <c r="A66" s="32" t="s">
        <v>99</v>
      </c>
      <c r="B66" s="48">
        <v>-9.7000000000000455</v>
      </c>
      <c r="C66" s="97"/>
      <c r="D66" s="56" t="s">
        <v>100</v>
      </c>
    </row>
    <row r="67" spans="1:4" ht="24.95" customHeight="1" x14ac:dyDescent="0.25">
      <c r="A67" s="33" t="s">
        <v>101</v>
      </c>
      <c r="B67" s="48">
        <v>5172.3999999999996</v>
      </c>
      <c r="C67" s="97"/>
      <c r="D67" s="56" t="s">
        <v>102</v>
      </c>
    </row>
    <row r="68" spans="1:4" ht="24.95" customHeight="1" x14ac:dyDescent="0.25">
      <c r="A68" s="33" t="s">
        <v>103</v>
      </c>
      <c r="B68" s="48">
        <v>5182.0999999999995</v>
      </c>
      <c r="C68" s="97"/>
      <c r="D68" s="56" t="s">
        <v>104</v>
      </c>
    </row>
    <row r="69" spans="1:4" ht="24.95" customHeight="1" x14ac:dyDescent="0.25">
      <c r="A69" s="32" t="s">
        <v>105</v>
      </c>
      <c r="B69" s="48">
        <v>5.3000000000000007</v>
      </c>
      <c r="C69" s="97"/>
      <c r="D69" s="56" t="s">
        <v>106</v>
      </c>
    </row>
    <row r="70" spans="1:4" ht="24.95" customHeight="1" x14ac:dyDescent="0.25">
      <c r="A70" s="33" t="s">
        <v>107</v>
      </c>
      <c r="B70" s="48">
        <v>6.3000000000000007</v>
      </c>
      <c r="C70" s="97"/>
      <c r="D70" s="56" t="s">
        <v>102</v>
      </c>
    </row>
    <row r="71" spans="1:4" ht="24.95" customHeight="1" x14ac:dyDescent="0.25">
      <c r="A71" s="33" t="s">
        <v>108</v>
      </c>
      <c r="B71" s="48">
        <v>1</v>
      </c>
      <c r="C71" s="97"/>
      <c r="D71" s="56" t="s">
        <v>104</v>
      </c>
    </row>
    <row r="72" spans="1:4" ht="24.95" customHeight="1" x14ac:dyDescent="0.25">
      <c r="A72" s="63" t="s">
        <v>109</v>
      </c>
      <c r="B72" s="48">
        <v>2000.8</v>
      </c>
      <c r="C72" s="97"/>
      <c r="D72" s="58" t="s">
        <v>110</v>
      </c>
    </row>
    <row r="73" spans="1:4" ht="24.95" customHeight="1" x14ac:dyDescent="0.25">
      <c r="A73" s="33" t="s">
        <v>111</v>
      </c>
      <c r="B73" s="48">
        <v>2000</v>
      </c>
      <c r="C73" s="97"/>
      <c r="D73" s="56" t="s">
        <v>100</v>
      </c>
    </row>
    <row r="74" spans="1:4" ht="24.95" customHeight="1" x14ac:dyDescent="0.25">
      <c r="A74" s="33" t="s">
        <v>112</v>
      </c>
      <c r="B74" s="48">
        <v>2000</v>
      </c>
      <c r="C74" s="97"/>
      <c r="D74" s="56" t="s">
        <v>102</v>
      </c>
    </row>
    <row r="75" spans="1:4" ht="24.95" customHeight="1" x14ac:dyDescent="0.25">
      <c r="A75" s="33" t="s">
        <v>108</v>
      </c>
      <c r="B75" s="48">
        <v>0</v>
      </c>
      <c r="C75" s="97"/>
      <c r="D75" s="56" t="s">
        <v>104</v>
      </c>
    </row>
    <row r="76" spans="1:4" ht="24.95" customHeight="1" x14ac:dyDescent="0.25">
      <c r="A76" s="34" t="s">
        <v>113</v>
      </c>
      <c r="B76" s="48">
        <v>0.79999999999999993</v>
      </c>
      <c r="C76" s="97"/>
      <c r="D76" s="56" t="s">
        <v>106</v>
      </c>
    </row>
    <row r="77" spans="1:4" ht="24.95" customHeight="1" x14ac:dyDescent="0.25">
      <c r="A77" s="33" t="s">
        <v>112</v>
      </c>
      <c r="B77" s="48">
        <v>1.5999999999999999</v>
      </c>
      <c r="C77" s="97"/>
      <c r="D77" s="56" t="s">
        <v>114</v>
      </c>
    </row>
    <row r="78" spans="1:4" ht="24.95" customHeight="1" x14ac:dyDescent="0.25">
      <c r="A78" s="33" t="s">
        <v>115</v>
      </c>
      <c r="B78" s="48">
        <v>0.79999999999999993</v>
      </c>
      <c r="C78" s="97"/>
      <c r="D78" s="56" t="s">
        <v>116</v>
      </c>
    </row>
    <row r="79" spans="1:4" ht="24.95" customHeight="1" x14ac:dyDescent="0.25">
      <c r="A79" s="32" t="s">
        <v>117</v>
      </c>
      <c r="B79" s="48">
        <v>445.39000000000033</v>
      </c>
      <c r="C79" s="97"/>
      <c r="D79" s="56" t="s">
        <v>118</v>
      </c>
    </row>
    <row r="80" spans="1:4" ht="24.95" customHeight="1" x14ac:dyDescent="0.25">
      <c r="A80" s="35" t="s">
        <v>119</v>
      </c>
      <c r="B80" s="48">
        <v>640.10000000000059</v>
      </c>
      <c r="C80" s="97"/>
      <c r="D80" s="54" t="s">
        <v>120</v>
      </c>
    </row>
    <row r="81" spans="1:4" ht="24.95" customHeight="1" x14ac:dyDescent="0.25">
      <c r="A81" s="63" t="s">
        <v>121</v>
      </c>
      <c r="B81" s="48">
        <v>3216.4000000000005</v>
      </c>
      <c r="C81" s="97"/>
      <c r="D81" s="56" t="s">
        <v>122</v>
      </c>
    </row>
    <row r="82" spans="1:4" ht="24.95" customHeight="1" x14ac:dyDescent="0.25">
      <c r="A82" s="64" t="s">
        <v>123</v>
      </c>
      <c r="B82" s="48">
        <v>-75.099999999999994</v>
      </c>
      <c r="C82" s="97"/>
      <c r="D82" s="56" t="s">
        <v>124</v>
      </c>
    </row>
    <row r="83" spans="1:4" ht="24.95" customHeight="1" x14ac:dyDescent="0.25">
      <c r="A83" s="36" t="s">
        <v>125</v>
      </c>
      <c r="B83" s="48">
        <v>820.5</v>
      </c>
      <c r="C83" s="97"/>
      <c r="D83" s="56" t="s">
        <v>126</v>
      </c>
    </row>
    <row r="84" spans="1:4" ht="24.95" customHeight="1" x14ac:dyDescent="0.25">
      <c r="A84" s="64" t="s">
        <v>127</v>
      </c>
      <c r="B84" s="48">
        <v>2430.3000000000002</v>
      </c>
      <c r="C84" s="97"/>
      <c r="D84" s="56" t="s">
        <v>128</v>
      </c>
    </row>
    <row r="85" spans="1:4" ht="24.95" customHeight="1" x14ac:dyDescent="0.25">
      <c r="A85" s="64" t="s">
        <v>129</v>
      </c>
      <c r="B85" s="48">
        <v>40.699999999999996</v>
      </c>
      <c r="C85" s="97"/>
      <c r="D85" s="56" t="s">
        <v>130</v>
      </c>
    </row>
    <row r="86" spans="1:4" ht="24.95" customHeight="1" x14ac:dyDescent="0.25">
      <c r="A86" s="63" t="s">
        <v>109</v>
      </c>
      <c r="B86" s="48">
        <v>2576.2999999999997</v>
      </c>
      <c r="C86" s="97"/>
      <c r="D86" s="58" t="s">
        <v>131</v>
      </c>
    </row>
    <row r="87" spans="1:4" ht="24.95" customHeight="1" x14ac:dyDescent="0.25">
      <c r="A87" s="65" t="s">
        <v>132</v>
      </c>
      <c r="B87" s="48">
        <v>-637.29999999999995</v>
      </c>
      <c r="C87" s="97"/>
      <c r="D87" s="56" t="s">
        <v>133</v>
      </c>
    </row>
    <row r="88" spans="1:4" ht="24.95" customHeight="1" x14ac:dyDescent="0.25">
      <c r="A88" s="64" t="s">
        <v>134</v>
      </c>
      <c r="B88" s="48">
        <v>4019.6</v>
      </c>
      <c r="C88" s="97"/>
      <c r="D88" s="56" t="s">
        <v>135</v>
      </c>
    </row>
    <row r="89" spans="1:4" ht="24.95" customHeight="1" x14ac:dyDescent="0.25">
      <c r="A89" s="64" t="s">
        <v>136</v>
      </c>
      <c r="B89" s="48">
        <v>-806</v>
      </c>
      <c r="C89" s="97"/>
      <c r="D89" s="56" t="s">
        <v>137</v>
      </c>
    </row>
    <row r="90" spans="1:4" ht="24.95" customHeight="1" x14ac:dyDescent="0.25">
      <c r="A90" s="64" t="s">
        <v>127</v>
      </c>
      <c r="B90" s="48">
        <v>0</v>
      </c>
      <c r="C90" s="97"/>
      <c r="D90" s="56" t="s">
        <v>128</v>
      </c>
    </row>
    <row r="91" spans="1:4" ht="24.95" customHeight="1" x14ac:dyDescent="0.25">
      <c r="A91" s="37" t="s">
        <v>138</v>
      </c>
      <c r="B91" s="48">
        <v>-202.70999999999998</v>
      </c>
      <c r="C91" s="97"/>
      <c r="D91" s="93" t="s">
        <v>139</v>
      </c>
    </row>
    <row r="92" spans="1:4" ht="24.95" customHeight="1" x14ac:dyDescent="0.25">
      <c r="A92" s="63" t="s">
        <v>140</v>
      </c>
      <c r="B92" s="48">
        <v>-221.82000000000008</v>
      </c>
      <c r="C92" s="97"/>
      <c r="D92" s="54" t="s">
        <v>141</v>
      </c>
    </row>
    <row r="93" spans="1:4" ht="24.95" customHeight="1" x14ac:dyDescent="0.25">
      <c r="A93" s="63" t="s">
        <v>142</v>
      </c>
      <c r="B93" s="48">
        <v>-19.11</v>
      </c>
      <c r="C93" s="97"/>
      <c r="D93" s="54" t="s">
        <v>143</v>
      </c>
    </row>
    <row r="94" spans="1:4" ht="24.95" customHeight="1" x14ac:dyDescent="0.25">
      <c r="A94" s="38" t="s">
        <v>144</v>
      </c>
      <c r="B94" s="48">
        <v>8</v>
      </c>
      <c r="C94" s="97"/>
      <c r="D94" s="54" t="s">
        <v>147</v>
      </c>
    </row>
    <row r="95" spans="1:4" ht="24.95" customHeight="1" x14ac:dyDescent="0.25">
      <c r="A95" s="39" t="s">
        <v>148</v>
      </c>
      <c r="B95" s="48">
        <v>2701.2</v>
      </c>
      <c r="C95" s="97"/>
      <c r="D95" s="56" t="s">
        <v>149</v>
      </c>
    </row>
    <row r="96" spans="1:4" ht="24.95" customHeight="1" x14ac:dyDescent="0.25">
      <c r="A96" s="33" t="s">
        <v>150</v>
      </c>
      <c r="B96" s="48">
        <v>2701.2</v>
      </c>
      <c r="C96" s="97"/>
      <c r="D96" s="56" t="s">
        <v>151</v>
      </c>
    </row>
    <row r="97" spans="1:4" ht="24.95" customHeight="1" x14ac:dyDescent="0.25">
      <c r="A97" s="66" t="s">
        <v>152</v>
      </c>
      <c r="B97" s="48">
        <v>2701.2</v>
      </c>
      <c r="C97" s="97"/>
      <c r="D97" s="56" t="s">
        <v>153</v>
      </c>
    </row>
    <row r="98" spans="1:4" ht="24.95" customHeight="1" x14ac:dyDescent="0.25">
      <c r="A98" s="66" t="s">
        <v>154</v>
      </c>
      <c r="B98" s="48">
        <v>2701.2</v>
      </c>
      <c r="C98" s="97"/>
      <c r="D98" s="56" t="s">
        <v>155</v>
      </c>
    </row>
    <row r="99" spans="1:4" ht="24.95" customHeight="1" x14ac:dyDescent="0.25">
      <c r="A99" s="67" t="s">
        <v>156</v>
      </c>
      <c r="B99" s="48">
        <v>0</v>
      </c>
      <c r="C99" s="97"/>
      <c r="D99" s="68" t="s">
        <v>157</v>
      </c>
    </row>
    <row r="100" spans="1:4" ht="24.95" customHeight="1" x14ac:dyDescent="0.25">
      <c r="A100" s="67" t="s">
        <v>158</v>
      </c>
      <c r="B100" s="48">
        <v>-11.000000000000002</v>
      </c>
      <c r="C100" s="97"/>
      <c r="D100" s="68" t="s">
        <v>159</v>
      </c>
    </row>
    <row r="101" spans="1:4" ht="24.95" customHeight="1" x14ac:dyDescent="0.25">
      <c r="A101" s="67" t="s">
        <v>160</v>
      </c>
      <c r="B101" s="48">
        <v>0</v>
      </c>
      <c r="C101" s="97"/>
      <c r="D101" s="68" t="s">
        <v>161</v>
      </c>
    </row>
    <row r="102" spans="1:4" ht="24.95" customHeight="1" x14ac:dyDescent="0.25">
      <c r="A102" s="67" t="s">
        <v>162</v>
      </c>
      <c r="B102" s="48">
        <v>2712.2</v>
      </c>
      <c r="C102" s="97"/>
      <c r="D102" s="68" t="s">
        <v>163</v>
      </c>
    </row>
    <row r="103" spans="1:4" ht="24.95" customHeight="1" x14ac:dyDescent="0.25">
      <c r="A103" s="69" t="s">
        <v>164</v>
      </c>
      <c r="B103" s="48">
        <v>-1263.9000000000001</v>
      </c>
      <c r="C103" s="97"/>
      <c r="D103" s="70" t="s">
        <v>165</v>
      </c>
    </row>
    <row r="104" spans="1:4" ht="24.95" customHeight="1" x14ac:dyDescent="0.25">
      <c r="A104" s="71" t="s">
        <v>166</v>
      </c>
      <c r="B104" s="48">
        <v>-1269.7</v>
      </c>
      <c r="C104" s="97"/>
      <c r="D104" s="59" t="s">
        <v>167</v>
      </c>
    </row>
    <row r="105" spans="1:4" ht="24.95" customHeight="1" x14ac:dyDescent="0.25">
      <c r="A105" s="71" t="s">
        <v>168</v>
      </c>
      <c r="B105" s="48">
        <v>5.7999999999999545</v>
      </c>
      <c r="C105" s="97"/>
      <c r="D105" s="54" t="s">
        <v>169</v>
      </c>
    </row>
    <row r="106" spans="1:4" ht="24.95" customHeight="1" x14ac:dyDescent="0.25">
      <c r="A106" s="69" t="s">
        <v>170</v>
      </c>
      <c r="B106" s="48">
        <v>3976.1</v>
      </c>
      <c r="C106" s="97"/>
      <c r="D106" s="70" t="s">
        <v>171</v>
      </c>
    </row>
    <row r="107" spans="1:4" ht="24.95" customHeight="1" x14ac:dyDescent="0.25">
      <c r="A107" s="72" t="s">
        <v>172</v>
      </c>
      <c r="B107" s="48">
        <v>0</v>
      </c>
      <c r="C107" s="97"/>
      <c r="D107" s="54" t="s">
        <v>173</v>
      </c>
    </row>
    <row r="108" spans="1:4" ht="24.95" customHeight="1" x14ac:dyDescent="0.25">
      <c r="A108" s="72" t="s">
        <v>174</v>
      </c>
      <c r="B108" s="48">
        <v>0</v>
      </c>
      <c r="C108" s="97"/>
      <c r="D108" s="54" t="s">
        <v>175</v>
      </c>
    </row>
    <row r="109" spans="1:4" ht="39.75" customHeight="1" x14ac:dyDescent="0.25">
      <c r="A109" s="40" t="s">
        <v>176</v>
      </c>
      <c r="B109" s="48">
        <v>3976.1</v>
      </c>
      <c r="C109" s="97"/>
      <c r="D109" s="100" t="s">
        <v>177</v>
      </c>
    </row>
    <row r="110" spans="1:4" ht="24.95" customHeight="1" x14ac:dyDescent="0.25">
      <c r="A110" s="69" t="s">
        <v>178</v>
      </c>
      <c r="B110" s="48">
        <v>0</v>
      </c>
      <c r="C110" s="97"/>
      <c r="D110" s="70" t="s">
        <v>179</v>
      </c>
    </row>
    <row r="111" spans="1:4" ht="49.5" customHeight="1" x14ac:dyDescent="0.25">
      <c r="A111" s="41" t="s">
        <v>180</v>
      </c>
      <c r="B111" s="48">
        <f>B60-(B7+B57)</f>
        <v>-8439.8820000000051</v>
      </c>
      <c r="C111" s="97"/>
      <c r="D111" s="74" t="s">
        <v>231</v>
      </c>
    </row>
    <row r="112" spans="1:4" ht="36" customHeight="1" x14ac:dyDescent="0.25">
      <c r="A112" s="76" t="s">
        <v>181</v>
      </c>
      <c r="B112" s="75"/>
      <c r="C112" s="75"/>
      <c r="D112" s="77" t="s">
        <v>209</v>
      </c>
    </row>
  </sheetData>
  <mergeCells count="4">
    <mergeCell ref="A2:D2"/>
    <mergeCell ref="A3:D3"/>
    <mergeCell ref="A53:D53"/>
    <mergeCell ref="A54:D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Anuual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FATIMA ABDEL</cp:lastModifiedBy>
  <cp:lastPrinted>2023-03-20T07:57:32Z</cp:lastPrinted>
  <dcterms:created xsi:type="dcterms:W3CDTF">2018-09-18T04:58:17Z</dcterms:created>
  <dcterms:modified xsi:type="dcterms:W3CDTF">2023-08-15T06:06:02Z</dcterms:modified>
</cp:coreProperties>
</file>