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2.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845" windowWidth="10320" windowHeight="5475" tabRatio="601" firstSheet="13" activeTab="16"/>
  </bookViews>
  <sheets>
    <sheet name="كانون الثاني.2020" sheetId="1" r:id="rId1"/>
    <sheet name="شباط2020" sheetId="2" r:id="rId2"/>
    <sheet name="اذار2020" sheetId="3" r:id="rId3"/>
    <sheet name="الفصل الاول " sheetId="4" r:id="rId4"/>
    <sheet name="نبسان 2020" sheetId="5" r:id="rId5"/>
    <sheet name="مايس 2020" sheetId="6" r:id="rId6"/>
    <sheet name="حزيران 2020" sheetId="7" r:id="rId7"/>
    <sheet name="الفصل الثاني " sheetId="8" r:id="rId8"/>
    <sheet name="تموز 2020" sheetId="9" r:id="rId9"/>
    <sheet name="اب2020" sheetId="10" r:id="rId10"/>
    <sheet name="ايلول2020" sheetId="11" r:id="rId11"/>
    <sheet name="الفصل الثالث " sheetId="12" r:id="rId12"/>
    <sheet name="تشرين الاول 2020" sheetId="13" r:id="rId13"/>
    <sheet name="تشرين الثان2020" sheetId="14" r:id="rId14"/>
    <sheet name="الفصل الرابع " sheetId="15" r:id="rId15"/>
    <sheet name="كانون الاول 2020" sheetId="16" r:id="rId16"/>
    <sheet name="المعدل السنوي " sheetId="17" r:id="rId17"/>
    <sheet name="نموذج " sheetId="18" r:id="rId18"/>
  </sheets>
  <externalReferences>
    <externalReference r:id="rId21"/>
    <externalReference r:id="rId22"/>
    <externalReference r:id="rId23"/>
    <externalReference r:id="rId24"/>
  </externalReferences>
  <definedNames>
    <definedName name="_xlnm.Print_Area" localSheetId="9">'اب2020'!$C$7:$T$43</definedName>
    <definedName name="_xlnm.Print_Area" localSheetId="2">'اذار2020'!$C$7:$T$47</definedName>
    <definedName name="_xlnm.Print_Area" localSheetId="3">'الفصل الاول '!$A$1:$T$49</definedName>
    <definedName name="_xlnm.Print_Area" localSheetId="11">'الفصل الثالث '!$A$1:$U$44</definedName>
    <definedName name="_xlnm.Print_Area" localSheetId="7">'الفصل الثاني '!$A$1:$T$48</definedName>
    <definedName name="_xlnm.Print_Area" localSheetId="14">'الفصل الرابع '!$A$1:$T$43</definedName>
    <definedName name="_xlnm.Print_Area" localSheetId="16">'المعدل السنوي '!$A$1:$T$62</definedName>
    <definedName name="_xlnm.Print_Area" localSheetId="10">'ايلول2020'!$A$1:$T$43</definedName>
    <definedName name="_xlnm.Print_Area" localSheetId="12">'تشرين الاول 2020'!$A$1:$T$43</definedName>
    <definedName name="_xlnm.Print_Area" localSheetId="13">'تشرين الثان2020'!$A$1:$T$43</definedName>
    <definedName name="_xlnm.Print_Area" localSheetId="8">'تموز 2020'!$A$1:$T$44</definedName>
    <definedName name="_xlnm.Print_Area" localSheetId="6">'حزيران 2020'!$C$10:$T$48</definedName>
    <definedName name="_xlnm.Print_Area" localSheetId="1">'شباط2020'!$C$7:$T$47</definedName>
    <definedName name="_xlnm.Print_Area" localSheetId="15">'كانون الاول 2020'!$A$1:$T$43</definedName>
    <definedName name="_xlnm.Print_Area" localSheetId="0">'كانون الثاني.2020'!$A$1:$T$48</definedName>
    <definedName name="_xlnm.Print_Area" localSheetId="5">'مايس 2020'!$C$8:$T$48</definedName>
    <definedName name="_xlnm.Print_Area" localSheetId="4">'نبسان 2020'!$C$8:$T$48</definedName>
    <definedName name="_xlnm.Print_Area" localSheetId="17">'نموذج '!$A$1:$AY$55</definedName>
  </definedNames>
  <calcPr fullCalcOnLoad="1"/>
</workbook>
</file>

<file path=xl/comments1.xml><?xml version="1.0" encoding="utf-8"?>
<comments xmlns="http://schemas.openxmlformats.org/spreadsheetml/2006/main">
  <authors>
    <author>ALI HAMOODI</author>
    <author>Author</author>
  </authors>
  <commentList>
    <comment ref="M18" authorId="0">
      <text>
        <r>
          <rPr>
            <b/>
            <sz val="9"/>
            <rFont val="Tahoma"/>
            <family val="2"/>
          </rPr>
          <t>ALI HAMOODI:</t>
        </r>
        <r>
          <rPr>
            <sz val="9"/>
            <rFont val="Tahoma"/>
            <family val="2"/>
          </rPr>
          <t xml:space="preserve">
</t>
        </r>
      </text>
    </comment>
    <comment ref="K30" authorId="1">
      <text>
        <r>
          <rPr>
            <b/>
            <sz val="9"/>
            <rFont val="Tahoma"/>
            <family val="2"/>
          </rPr>
          <t xml:space="preserve">Author:
</t>
        </r>
      </text>
    </comment>
    <comment ref="L30" authorId="1">
      <text>
        <r>
          <rPr>
            <b/>
            <sz val="9"/>
            <rFont val="Tahoma"/>
            <family val="2"/>
          </rPr>
          <t xml:space="preserve">Author:
</t>
        </r>
      </text>
    </comment>
    <comment ref="M30" authorId="1">
      <text>
        <r>
          <rPr>
            <b/>
            <sz val="9"/>
            <rFont val="Tahoma"/>
            <family val="2"/>
          </rPr>
          <t xml:space="preserve">Author:
</t>
        </r>
      </text>
    </comment>
  </commentList>
</comments>
</file>

<file path=xl/comments10.xml><?xml version="1.0" encoding="utf-8"?>
<comments xmlns="http://schemas.openxmlformats.org/spreadsheetml/2006/main">
  <authors>
    <author>ALI HAMOODI</author>
  </authors>
  <commentList>
    <comment ref="M18" authorId="0">
      <text>
        <r>
          <rPr>
            <b/>
            <sz val="9"/>
            <rFont val="Tahoma"/>
            <family val="2"/>
          </rPr>
          <t>ALI HAMOODI:</t>
        </r>
        <r>
          <rPr>
            <sz val="9"/>
            <rFont val="Tahoma"/>
            <family val="2"/>
          </rPr>
          <t xml:space="preserve">
</t>
        </r>
      </text>
    </comment>
  </commentList>
</comments>
</file>

<file path=xl/comments11.xml><?xml version="1.0" encoding="utf-8"?>
<comments xmlns="http://schemas.openxmlformats.org/spreadsheetml/2006/main">
  <authors>
    <author>ALI HAMOODI</author>
  </authors>
  <commentList>
    <comment ref="S16" authorId="0">
      <text>
        <r>
          <rPr>
            <b/>
            <sz val="9"/>
            <rFont val="Tahoma"/>
            <family val="2"/>
          </rPr>
          <t>ALI HAMOODI:</t>
        </r>
        <r>
          <rPr>
            <sz val="9"/>
            <rFont val="Tahoma"/>
            <family val="2"/>
          </rPr>
          <t xml:space="preserve">
</t>
        </r>
      </text>
    </comment>
    <comment ref="Q15" authorId="0">
      <text>
        <r>
          <rPr>
            <b/>
            <sz val="9"/>
            <rFont val="Tahoma"/>
            <family val="2"/>
          </rPr>
          <t>ALI HAMOODI:</t>
        </r>
        <r>
          <rPr>
            <sz val="9"/>
            <rFont val="Tahoma"/>
            <family val="2"/>
          </rPr>
          <t xml:space="preserve">
</t>
        </r>
      </text>
    </comment>
    <comment ref="U15" authorId="0">
      <text>
        <r>
          <rPr>
            <b/>
            <sz val="9"/>
            <rFont val="Tahoma"/>
            <family val="2"/>
          </rPr>
          <t>ALI HAMOODI:</t>
        </r>
        <r>
          <rPr>
            <sz val="9"/>
            <rFont val="Tahoma"/>
            <family val="2"/>
          </rPr>
          <t xml:space="preserve">
</t>
        </r>
      </text>
    </comment>
    <comment ref="U16" authorId="0">
      <text>
        <r>
          <rPr>
            <b/>
            <sz val="9"/>
            <rFont val="Tahoma"/>
            <family val="2"/>
          </rPr>
          <t>ALI HAMOODI:</t>
        </r>
        <r>
          <rPr>
            <sz val="9"/>
            <rFont val="Tahoma"/>
            <family val="2"/>
          </rPr>
          <t xml:space="preserve">
</t>
        </r>
      </text>
    </comment>
    <comment ref="E19" authorId="0">
      <text>
        <r>
          <rPr>
            <b/>
            <sz val="9"/>
            <rFont val="Tahoma"/>
            <family val="2"/>
          </rPr>
          <t>ALI HAMOODI:</t>
        </r>
        <r>
          <rPr>
            <sz val="9"/>
            <rFont val="Tahoma"/>
            <family val="2"/>
          </rPr>
          <t xml:space="preserve">
</t>
        </r>
      </text>
    </comment>
    <comment ref="M18" authorId="0">
      <text>
        <r>
          <rPr>
            <b/>
            <sz val="9"/>
            <rFont val="Tahoma"/>
            <family val="2"/>
          </rPr>
          <t>ALI HAMOODI:</t>
        </r>
        <r>
          <rPr>
            <sz val="9"/>
            <rFont val="Tahoma"/>
            <family val="2"/>
          </rPr>
          <t xml:space="preserve">
</t>
        </r>
      </text>
    </comment>
  </commentList>
</comments>
</file>

<file path=xl/comments12.xml><?xml version="1.0" encoding="utf-8"?>
<comments xmlns="http://schemas.openxmlformats.org/spreadsheetml/2006/main">
  <authors>
    <author>ALI HAMOODI</author>
  </authors>
  <commentList>
    <comment ref="S16" authorId="0">
      <text>
        <r>
          <rPr>
            <b/>
            <sz val="9"/>
            <rFont val="Tahoma"/>
            <family val="2"/>
          </rPr>
          <t>ALI HAMOODI:</t>
        </r>
        <r>
          <rPr>
            <sz val="9"/>
            <rFont val="Tahoma"/>
            <family val="2"/>
          </rPr>
          <t xml:space="preserve">
</t>
        </r>
      </text>
    </comment>
    <comment ref="Q15" authorId="0">
      <text>
        <r>
          <rPr>
            <b/>
            <sz val="9"/>
            <rFont val="Tahoma"/>
            <family val="2"/>
          </rPr>
          <t>ALI HAMOODI:</t>
        </r>
        <r>
          <rPr>
            <sz val="9"/>
            <rFont val="Tahoma"/>
            <family val="2"/>
          </rPr>
          <t xml:space="preserve">
</t>
        </r>
      </text>
    </comment>
  </commentList>
</comments>
</file>

<file path=xl/comments13.xml><?xml version="1.0" encoding="utf-8"?>
<comments xmlns="http://schemas.openxmlformats.org/spreadsheetml/2006/main">
  <authors>
    <author>Author</author>
    <author>ALI HAMOODI</author>
  </authors>
  <commentList>
    <comment ref="H22" authorId="0">
      <text>
        <r>
          <rPr>
            <b/>
            <sz val="9"/>
            <rFont val="Tahoma"/>
            <family val="2"/>
          </rPr>
          <t xml:space="preserve">Author:
</t>
        </r>
      </text>
    </comment>
    <comment ref="M18" authorId="1">
      <text>
        <r>
          <rPr>
            <b/>
            <sz val="9"/>
            <rFont val="Tahoma"/>
            <family val="2"/>
          </rPr>
          <t>ALI HAMOODI:</t>
        </r>
        <r>
          <rPr>
            <sz val="9"/>
            <rFont val="Tahoma"/>
            <family val="2"/>
          </rPr>
          <t xml:space="preserve">
</t>
        </r>
      </text>
    </comment>
  </commentList>
</comments>
</file>

<file path=xl/comments14.xml><?xml version="1.0" encoding="utf-8"?>
<comments xmlns="http://schemas.openxmlformats.org/spreadsheetml/2006/main">
  <authors>
    <author>ALI HAMOODI</author>
  </authors>
  <commentList>
    <comment ref="B26" authorId="0">
      <text>
        <r>
          <rPr>
            <b/>
            <sz val="9"/>
            <rFont val="Tahoma"/>
            <family val="2"/>
          </rPr>
          <t>ALI HAMOODI:</t>
        </r>
        <r>
          <rPr>
            <sz val="9"/>
            <rFont val="Tahoma"/>
            <family val="2"/>
          </rPr>
          <t xml:space="preserve">
</t>
        </r>
      </text>
    </comment>
    <comment ref="A26" authorId="0">
      <text>
        <r>
          <rPr>
            <b/>
            <sz val="9"/>
            <rFont val="Tahoma"/>
            <family val="2"/>
          </rPr>
          <t>ALI HAMOODI:</t>
        </r>
        <r>
          <rPr>
            <sz val="9"/>
            <rFont val="Tahoma"/>
            <family val="2"/>
          </rPr>
          <t xml:space="preserve">
</t>
        </r>
      </text>
    </comment>
    <comment ref="F26" authorId="0">
      <text>
        <r>
          <rPr>
            <b/>
            <sz val="9"/>
            <rFont val="Tahoma"/>
            <family val="2"/>
          </rPr>
          <t>ALI HAMOODI:</t>
        </r>
        <r>
          <rPr>
            <sz val="9"/>
            <rFont val="Tahoma"/>
            <family val="2"/>
          </rPr>
          <t xml:space="preserve">
</t>
        </r>
      </text>
    </comment>
    <comment ref="S26" authorId="0">
      <text>
        <r>
          <rPr>
            <b/>
            <sz val="9"/>
            <rFont val="Tahoma"/>
            <family val="2"/>
          </rPr>
          <t>ALI HAMOODI:</t>
        </r>
        <r>
          <rPr>
            <sz val="9"/>
            <rFont val="Tahoma"/>
            <family val="2"/>
          </rPr>
          <t xml:space="preserve">
1.75</t>
        </r>
      </text>
    </comment>
    <comment ref="M18" authorId="0">
      <text>
        <r>
          <rPr>
            <b/>
            <sz val="16"/>
            <rFont val="Tahoma"/>
            <family val="2"/>
          </rPr>
          <t>ALI HAMOODI:</t>
        </r>
        <r>
          <rPr>
            <sz val="9"/>
            <rFont val="Tahoma"/>
            <family val="2"/>
          </rPr>
          <t xml:space="preserve">
</t>
        </r>
      </text>
    </comment>
    <comment ref="N26" authorId="0">
      <text>
        <r>
          <rPr>
            <b/>
            <sz val="9"/>
            <rFont val="Tahoma"/>
            <family val="2"/>
          </rPr>
          <t>ALI HAMOODI:</t>
        </r>
        <r>
          <rPr>
            <sz val="9"/>
            <rFont val="Tahoma"/>
            <family val="2"/>
          </rPr>
          <t xml:space="preserve">
</t>
        </r>
      </text>
    </comment>
    <comment ref="P26" authorId="0">
      <text>
        <r>
          <rPr>
            <b/>
            <sz val="9"/>
            <rFont val="Tahoma"/>
            <family val="2"/>
          </rPr>
          <t>ALI HAMOODI:</t>
        </r>
        <r>
          <rPr>
            <sz val="9"/>
            <rFont val="Tahoma"/>
            <family val="2"/>
          </rPr>
          <t xml:space="preserve">
</t>
        </r>
      </text>
    </comment>
    <comment ref="B27" authorId="0">
      <text>
        <r>
          <rPr>
            <b/>
            <sz val="9"/>
            <rFont val="Tahoma"/>
            <family val="2"/>
          </rPr>
          <t>ALI HA</t>
        </r>
        <r>
          <rPr>
            <b/>
            <sz val="20"/>
            <rFont val="Tahoma"/>
            <family val="2"/>
          </rPr>
          <t>MOODlk 
من المصارف المتلكااة</t>
        </r>
      </text>
    </comment>
    <comment ref="B14" authorId="0">
      <text>
        <r>
          <rPr>
            <b/>
            <sz val="22"/>
            <rFont val="Tahoma"/>
            <family val="2"/>
          </rPr>
          <t>سنة 2020 لم يرسل</t>
        </r>
      </text>
    </comment>
  </commentList>
</comments>
</file>

<file path=xl/comments16.xml><?xml version="1.0" encoding="utf-8"?>
<comments xmlns="http://schemas.openxmlformats.org/spreadsheetml/2006/main">
  <authors>
    <author>ALI HAMOODI</author>
  </authors>
  <commentList>
    <comment ref="M18" authorId="0">
      <text>
        <r>
          <rPr>
            <b/>
            <sz val="9"/>
            <rFont val="Tahoma"/>
            <family val="2"/>
          </rPr>
          <t>ALI HAMOODI:</t>
        </r>
        <r>
          <rPr>
            <sz val="9"/>
            <rFont val="Tahoma"/>
            <family val="2"/>
          </rPr>
          <t xml:space="preserve">
</t>
        </r>
      </text>
    </comment>
    <comment ref="P26" authorId="0">
      <text>
        <r>
          <rPr>
            <b/>
            <sz val="9"/>
            <rFont val="Tahoma"/>
            <family val="2"/>
          </rPr>
          <t>ALI HAMOODI:</t>
        </r>
        <r>
          <rPr>
            <sz val="9"/>
            <rFont val="Tahoma"/>
            <family val="2"/>
          </rPr>
          <t xml:space="preserve">
</t>
        </r>
      </text>
    </comment>
    <comment ref="N26" authorId="0">
      <text>
        <r>
          <rPr>
            <b/>
            <sz val="9"/>
            <rFont val="Tahoma"/>
            <family val="2"/>
          </rPr>
          <t>ALI HAMOODI:</t>
        </r>
        <r>
          <rPr>
            <sz val="9"/>
            <rFont val="Tahoma"/>
            <family val="2"/>
          </rPr>
          <t xml:space="preserve">
</t>
        </r>
      </text>
    </comment>
    <comment ref="J28" authorId="0">
      <text>
        <r>
          <rPr>
            <b/>
            <sz val="9"/>
            <rFont val="Tahoma"/>
            <family val="2"/>
          </rPr>
          <t>ALI HAMOODI:</t>
        </r>
        <r>
          <rPr>
            <sz val="9"/>
            <rFont val="Tahoma"/>
            <family val="2"/>
          </rPr>
          <t xml:space="preserve">
</t>
        </r>
      </text>
    </comment>
    <comment ref="Q28" authorId="0">
      <text>
        <r>
          <rPr>
            <b/>
            <sz val="9"/>
            <rFont val="Tahoma"/>
            <family val="2"/>
          </rPr>
          <t>ALI HAMOODI:</t>
        </r>
        <r>
          <rPr>
            <sz val="9"/>
            <rFont val="Tahoma"/>
            <family val="2"/>
          </rPr>
          <t xml:space="preserve">
</t>
        </r>
      </text>
    </comment>
    <comment ref="D37" authorId="0">
      <text>
        <r>
          <rPr>
            <b/>
            <sz val="9"/>
            <rFont val="Tahoma"/>
            <family val="2"/>
          </rPr>
          <t>ALI HAMOODI:</t>
        </r>
        <r>
          <rPr>
            <sz val="9"/>
            <rFont val="Tahoma"/>
            <family val="2"/>
          </rPr>
          <t xml:space="preserve">
</t>
        </r>
      </text>
    </comment>
  </commentList>
</comments>
</file>

<file path=xl/comments2.xml><?xml version="1.0" encoding="utf-8"?>
<comments xmlns="http://schemas.openxmlformats.org/spreadsheetml/2006/main">
  <authors>
    <author>ALI HAMOODI</author>
    <author>Author</author>
  </authors>
  <commentList>
    <comment ref="M18" authorId="0">
      <text>
        <r>
          <rPr>
            <b/>
            <sz val="9"/>
            <rFont val="Tahoma"/>
            <family val="2"/>
          </rPr>
          <t>ALI HAMOODI:</t>
        </r>
        <r>
          <rPr>
            <sz val="9"/>
            <rFont val="Tahoma"/>
            <family val="2"/>
          </rPr>
          <t xml:space="preserve">
</t>
        </r>
      </text>
    </comment>
    <comment ref="K30" authorId="1">
      <text>
        <r>
          <rPr>
            <b/>
            <sz val="9"/>
            <rFont val="Tahoma"/>
            <family val="2"/>
          </rPr>
          <t xml:space="preserve">Author:
</t>
        </r>
      </text>
    </comment>
    <comment ref="L30" authorId="1">
      <text>
        <r>
          <rPr>
            <b/>
            <sz val="9"/>
            <rFont val="Tahoma"/>
            <family val="2"/>
          </rPr>
          <t xml:space="preserve">Author:
</t>
        </r>
      </text>
    </comment>
    <comment ref="M30" authorId="1">
      <text>
        <r>
          <rPr>
            <b/>
            <sz val="9"/>
            <rFont val="Tahoma"/>
            <family val="2"/>
          </rPr>
          <t xml:space="preserve">Author:
</t>
        </r>
      </text>
    </comment>
  </commentList>
</comments>
</file>

<file path=xl/comments3.xml><?xml version="1.0" encoding="utf-8"?>
<comments xmlns="http://schemas.openxmlformats.org/spreadsheetml/2006/main">
  <authors>
    <author>ALI HAMOODI</author>
    <author>Author</author>
  </authors>
  <commentList>
    <comment ref="M18" authorId="0">
      <text>
        <r>
          <rPr>
            <b/>
            <sz val="9"/>
            <rFont val="Tahoma"/>
            <family val="2"/>
          </rPr>
          <t>ALI HAMOODI:</t>
        </r>
        <r>
          <rPr>
            <sz val="9"/>
            <rFont val="Tahoma"/>
            <family val="2"/>
          </rPr>
          <t xml:space="preserve">
</t>
        </r>
      </text>
    </comment>
    <comment ref="K30" authorId="1">
      <text>
        <r>
          <rPr>
            <b/>
            <sz val="9"/>
            <rFont val="Tahoma"/>
            <family val="2"/>
          </rPr>
          <t xml:space="preserve">Author:
</t>
        </r>
      </text>
    </comment>
    <comment ref="L30" authorId="1">
      <text>
        <r>
          <rPr>
            <b/>
            <sz val="9"/>
            <rFont val="Tahoma"/>
            <family val="2"/>
          </rPr>
          <t xml:space="preserve">Author:
</t>
        </r>
      </text>
    </comment>
    <comment ref="M30" authorId="1">
      <text>
        <r>
          <rPr>
            <b/>
            <sz val="9"/>
            <rFont val="Tahoma"/>
            <family val="2"/>
          </rPr>
          <t xml:space="preserve">Author:
</t>
        </r>
      </text>
    </comment>
  </commentList>
</comments>
</file>

<file path=xl/comments5.xml><?xml version="1.0" encoding="utf-8"?>
<comments xmlns="http://schemas.openxmlformats.org/spreadsheetml/2006/main">
  <authors>
    <author>ALI HAMOODI</author>
    <author>Author</author>
  </authors>
  <commentList>
    <comment ref="F40" authorId="0">
      <text>
        <r>
          <rPr>
            <b/>
            <sz val="48"/>
            <rFont val="Tahoma"/>
            <family val="2"/>
          </rPr>
          <t>قيمة فارغة</t>
        </r>
      </text>
    </comment>
    <comment ref="G40" authorId="0">
      <text>
        <r>
          <rPr>
            <b/>
            <sz val="48"/>
            <rFont val="Tahoma"/>
            <family val="2"/>
          </rPr>
          <t>قيمة فارغة</t>
        </r>
      </text>
    </comment>
    <comment ref="P40" authorId="0">
      <text>
        <r>
          <rPr>
            <b/>
            <sz val="48"/>
            <rFont val="Tahoma"/>
            <family val="2"/>
          </rPr>
          <t>قيمة فارغة</t>
        </r>
      </text>
    </comment>
    <comment ref="M19" authorId="0">
      <text>
        <r>
          <rPr>
            <b/>
            <sz val="9"/>
            <rFont val="Tahoma"/>
            <family val="2"/>
          </rPr>
          <t>ALI HAMOODI:</t>
        </r>
        <r>
          <rPr>
            <sz val="9"/>
            <rFont val="Tahoma"/>
            <family val="2"/>
          </rPr>
          <t xml:space="preserve">
</t>
        </r>
      </text>
    </comment>
    <comment ref="K31" authorId="1">
      <text>
        <r>
          <rPr>
            <b/>
            <sz val="9"/>
            <rFont val="Tahoma"/>
            <family val="2"/>
          </rPr>
          <t xml:space="preserve">Author:
</t>
        </r>
      </text>
    </comment>
    <comment ref="L31" authorId="1">
      <text>
        <r>
          <rPr>
            <b/>
            <sz val="9"/>
            <rFont val="Tahoma"/>
            <family val="2"/>
          </rPr>
          <t xml:space="preserve">Author:
</t>
        </r>
      </text>
    </comment>
    <comment ref="M31" authorId="1">
      <text>
        <r>
          <rPr>
            <b/>
            <sz val="9"/>
            <rFont val="Tahoma"/>
            <family val="2"/>
          </rPr>
          <t xml:space="preserve">Author:
</t>
        </r>
      </text>
    </comment>
  </commentList>
</comments>
</file>

<file path=xl/comments6.xml><?xml version="1.0" encoding="utf-8"?>
<comments xmlns="http://schemas.openxmlformats.org/spreadsheetml/2006/main">
  <authors>
    <author>ALI HAMOODI</author>
    <author>Author</author>
  </authors>
  <commentList>
    <comment ref="F40" authorId="0">
      <text>
        <r>
          <rPr>
            <b/>
            <sz val="9"/>
            <rFont val="Tahoma"/>
            <family val="2"/>
          </rPr>
          <t>ALI HAMOODI:</t>
        </r>
        <r>
          <rPr>
            <sz val="9"/>
            <rFont val="Tahoma"/>
            <family val="2"/>
          </rPr>
          <t xml:space="preserve">
</t>
        </r>
      </text>
    </comment>
    <comment ref="G40" authorId="0">
      <text>
        <r>
          <rPr>
            <b/>
            <sz val="9"/>
            <rFont val="Tahoma"/>
            <family val="2"/>
          </rPr>
          <t>ALI HAMOODI:</t>
        </r>
        <r>
          <rPr>
            <sz val="9"/>
            <rFont val="Tahoma"/>
            <family val="2"/>
          </rPr>
          <t xml:space="preserve">
</t>
        </r>
      </text>
    </comment>
    <comment ref="P40" authorId="0">
      <text>
        <r>
          <rPr>
            <b/>
            <sz val="9"/>
            <rFont val="Tahoma"/>
            <family val="2"/>
          </rPr>
          <t>ALI HAMOODI:</t>
        </r>
        <r>
          <rPr>
            <sz val="9"/>
            <rFont val="Tahoma"/>
            <family val="2"/>
          </rPr>
          <t xml:space="preserve">
</t>
        </r>
      </text>
    </comment>
    <comment ref="M19" authorId="0">
      <text>
        <r>
          <rPr>
            <b/>
            <sz val="9"/>
            <rFont val="Tahoma"/>
            <family val="2"/>
          </rPr>
          <t>ALI HAMOODI:</t>
        </r>
        <r>
          <rPr>
            <sz val="9"/>
            <rFont val="Tahoma"/>
            <family val="2"/>
          </rPr>
          <t xml:space="preserve">
</t>
        </r>
      </text>
    </comment>
    <comment ref="K31" authorId="1">
      <text>
        <r>
          <rPr>
            <b/>
            <sz val="9"/>
            <rFont val="Tahoma"/>
            <family val="2"/>
          </rPr>
          <t xml:space="preserve">Author:
</t>
        </r>
      </text>
    </comment>
    <comment ref="L31" authorId="1">
      <text>
        <r>
          <rPr>
            <b/>
            <sz val="9"/>
            <rFont val="Tahoma"/>
            <family val="2"/>
          </rPr>
          <t xml:space="preserve">Author:
</t>
        </r>
      </text>
    </comment>
    <comment ref="M31" authorId="1">
      <text>
        <r>
          <rPr>
            <b/>
            <sz val="9"/>
            <rFont val="Tahoma"/>
            <family val="2"/>
          </rPr>
          <t xml:space="preserve">Author:
</t>
        </r>
      </text>
    </comment>
  </commentList>
</comments>
</file>

<file path=xl/comments7.xml><?xml version="1.0" encoding="utf-8"?>
<comments xmlns="http://schemas.openxmlformats.org/spreadsheetml/2006/main">
  <authors>
    <author>ALI HAMOODI</author>
  </authors>
  <commentList>
    <comment ref="T47" authorId="0">
      <text>
        <r>
          <rPr>
            <b/>
            <sz val="48"/>
            <rFont val="Tahoma"/>
            <family val="2"/>
          </rPr>
          <t>قيمة فارغة</t>
        </r>
      </text>
    </comment>
    <comment ref="P47" authorId="0">
      <text>
        <r>
          <rPr>
            <b/>
            <sz val="48"/>
            <rFont val="Tahoma"/>
            <family val="2"/>
          </rPr>
          <t>قيمة فارغة</t>
        </r>
      </text>
    </comment>
    <comment ref="M21" authorId="0">
      <text>
        <r>
          <rPr>
            <b/>
            <sz val="9"/>
            <rFont val="Tahoma"/>
            <family val="2"/>
          </rPr>
          <t>ALI HAMOODI:</t>
        </r>
        <r>
          <rPr>
            <sz val="9"/>
            <rFont val="Tahoma"/>
            <family val="2"/>
          </rPr>
          <t xml:space="preserve">
</t>
        </r>
      </text>
    </comment>
  </commentList>
</comments>
</file>

<file path=xl/comments8.xml><?xml version="1.0" encoding="utf-8"?>
<comments xmlns="http://schemas.openxmlformats.org/spreadsheetml/2006/main">
  <authors>
    <author>ALI HAMOODI</author>
  </authors>
  <commentList>
    <comment ref="D11" authorId="0">
      <text>
        <r>
          <rPr>
            <b/>
            <sz val="48"/>
            <rFont val="Tahoma"/>
            <family val="2"/>
          </rPr>
          <t>يقسم على 1 وليس على3</t>
        </r>
      </text>
    </comment>
    <comment ref="G39" authorId="0">
      <text>
        <r>
          <rPr>
            <b/>
            <sz val="9"/>
            <rFont val="Tahoma"/>
            <family val="2"/>
          </rPr>
          <t>ALI HAMOODI:</t>
        </r>
        <r>
          <rPr>
            <sz val="9"/>
            <rFont val="Tahoma"/>
            <family val="2"/>
          </rPr>
          <t xml:space="preserve">
</t>
        </r>
      </text>
    </comment>
    <comment ref="P39" authorId="0">
      <text>
        <r>
          <rPr>
            <b/>
            <sz val="48"/>
            <rFont val="Tahoma"/>
            <family val="2"/>
          </rPr>
          <t>يقسم على 2</t>
        </r>
      </text>
    </comment>
    <comment ref="T46" authorId="0">
      <text>
        <r>
          <rPr>
            <b/>
            <sz val="48"/>
            <rFont val="Tahoma"/>
            <family val="2"/>
          </rPr>
          <t>يقسم على 2</t>
        </r>
      </text>
    </comment>
    <comment ref="P46" authorId="0">
      <text>
        <r>
          <rPr>
            <b/>
            <sz val="48"/>
            <rFont val="Tahoma"/>
            <family val="2"/>
          </rPr>
          <t xml:space="preserve">يقسم على2 </t>
        </r>
        <r>
          <rPr>
            <b/>
            <sz val="9"/>
            <rFont val="Tahoma"/>
            <family val="2"/>
          </rPr>
          <t xml:space="preserve">
</t>
        </r>
        <r>
          <rPr>
            <b/>
            <sz val="48"/>
            <rFont val="Tahoma"/>
            <family val="2"/>
          </rPr>
          <t>ويكون5.00</t>
        </r>
      </text>
    </comment>
  </commentList>
</comments>
</file>

<file path=xl/comments9.xml><?xml version="1.0" encoding="utf-8"?>
<comments xmlns="http://schemas.openxmlformats.org/spreadsheetml/2006/main">
  <authors>
    <author>ALI HAMOODI</author>
  </authors>
  <commentList>
    <comment ref="M18" authorId="0">
      <text>
        <r>
          <rPr>
            <b/>
            <sz val="9"/>
            <rFont val="Tahoma"/>
            <family val="2"/>
          </rPr>
          <t>ALI HAMOODI:</t>
        </r>
        <r>
          <rPr>
            <sz val="9"/>
            <rFont val="Tahoma"/>
            <family val="2"/>
          </rPr>
          <t xml:space="preserve">
</t>
        </r>
      </text>
    </comment>
  </commentList>
</comments>
</file>

<file path=xl/sharedStrings.xml><?xml version="1.0" encoding="utf-8"?>
<sst xmlns="http://schemas.openxmlformats.org/spreadsheetml/2006/main" count="1986" uniqueCount="235">
  <si>
    <t>Bank Name</t>
  </si>
  <si>
    <t>1- Denominted in Iraqi Dinar</t>
  </si>
  <si>
    <t>2- Denominated in USD</t>
  </si>
  <si>
    <t xml:space="preserve">Interest rates on Depeosits </t>
  </si>
  <si>
    <t>Interest rates on credits</t>
  </si>
  <si>
    <t>Interest rates on deposits</t>
  </si>
  <si>
    <t xml:space="preserve">Interest rates on credts </t>
  </si>
  <si>
    <t>Saving</t>
  </si>
  <si>
    <t>Fixed deposits</t>
  </si>
  <si>
    <t>Current account(over draft)</t>
  </si>
  <si>
    <t>Discounted bill of exchange</t>
  </si>
  <si>
    <t>Loans</t>
  </si>
  <si>
    <t xml:space="preserve">Fixed deposits </t>
  </si>
  <si>
    <t>6 Months</t>
  </si>
  <si>
    <t>year</t>
  </si>
  <si>
    <t>2 years</t>
  </si>
  <si>
    <t xml:space="preserve">More than 2 years </t>
  </si>
  <si>
    <t>Short term</t>
  </si>
  <si>
    <t>Midium term</t>
  </si>
  <si>
    <t>Iong term</t>
  </si>
  <si>
    <t xml:space="preserve">Less than a year </t>
  </si>
  <si>
    <t>A year</t>
  </si>
  <si>
    <t xml:space="preserve">More than a year </t>
  </si>
  <si>
    <t>Short term less than a year</t>
  </si>
  <si>
    <t>Midium term a year</t>
  </si>
  <si>
    <t>Long term more than one year</t>
  </si>
  <si>
    <t>Rafidain Bank</t>
  </si>
  <si>
    <t>Industrial Bank</t>
  </si>
  <si>
    <t>Realestate Bank</t>
  </si>
  <si>
    <t>Commercial Bank of Iraq</t>
  </si>
  <si>
    <t>Investment Bank Of Iraq</t>
  </si>
  <si>
    <t>Babylon Bank</t>
  </si>
  <si>
    <t>National Bank Of Iraq</t>
  </si>
  <si>
    <t>Credit Bank Of Iraq</t>
  </si>
  <si>
    <t>Sumer Bank</t>
  </si>
  <si>
    <t>Average Interest Rate</t>
  </si>
  <si>
    <t>saving</t>
  </si>
  <si>
    <t>more than two years</t>
  </si>
  <si>
    <t>Economic Bank of Iraq</t>
  </si>
  <si>
    <t>Average Interest Rat</t>
  </si>
  <si>
    <t>Interest rates on credit</t>
  </si>
  <si>
    <t>T.B.I</t>
  </si>
  <si>
    <t>Rasheed Bank</t>
  </si>
  <si>
    <t xml:space="preserve">Mansour Bank </t>
  </si>
  <si>
    <t>Union Bank of Iraq</t>
  </si>
  <si>
    <t>Credit Libanais</t>
  </si>
  <si>
    <t>ERBIL BANK</t>
  </si>
  <si>
    <t xml:space="preserve"> </t>
  </si>
  <si>
    <t>Bank MED</t>
  </si>
  <si>
    <t>Banque Libano Francaise SAL</t>
  </si>
  <si>
    <t xml:space="preserve">                                                                                                                                                                                                                                             </t>
  </si>
  <si>
    <t>INTERNATIONAL DEVELOPMENT BANK</t>
  </si>
  <si>
    <t>Agricultural Cooperation Bank</t>
  </si>
  <si>
    <t>BLOM BANK</t>
  </si>
  <si>
    <t>Central Bank of Iraq</t>
  </si>
  <si>
    <t>1- Denominted in ID</t>
  </si>
  <si>
    <t>Debited Current accounts (overdraft)</t>
  </si>
  <si>
    <t>Discounted bills of exchange</t>
  </si>
  <si>
    <t>Long term more than two years</t>
  </si>
  <si>
    <t>Bank of Baghdad</t>
  </si>
  <si>
    <t>Iraqi Middle East Investment Bank</t>
  </si>
  <si>
    <t xml:space="preserve">United Bank For  Investment </t>
  </si>
  <si>
    <t>Dar Es Salaam Investment Bank</t>
  </si>
  <si>
    <t xml:space="preserve">Mosul Bank </t>
  </si>
  <si>
    <t xml:space="preserve">Gulf Commercial Bank </t>
  </si>
  <si>
    <t xml:space="preserve"> Warka Bank Of Investment &amp; Finance</t>
  </si>
  <si>
    <t>Ashur International Bank For Investment</t>
  </si>
  <si>
    <t>ALHUDA BANK</t>
  </si>
  <si>
    <t>BYBLOS BANK</t>
  </si>
  <si>
    <t xml:space="preserve">TRANS IRAQ BANK </t>
  </si>
  <si>
    <t>BANK MELLI  IRAN</t>
  </si>
  <si>
    <t>Fransabank</t>
  </si>
  <si>
    <t>RT BANK (Region Trade Bank For Investment &amp; Finance (Formerly Emerald)</t>
  </si>
  <si>
    <t>BBAC (Bank of Beirut &amp; the Arab Countries)</t>
  </si>
  <si>
    <t>Parsian Bank</t>
  </si>
  <si>
    <t xml:space="preserve">Statistics &amp; Research Dep./ Financial Market Research Division    </t>
  </si>
  <si>
    <t>Agricultural Cooperative Bank</t>
  </si>
  <si>
    <t>Current account (overdraft)</t>
  </si>
  <si>
    <t xml:space="preserve"> Inter kontnntal</t>
  </si>
  <si>
    <t>IS BANK</t>
  </si>
  <si>
    <t>Agricultur Turkish Bank</t>
  </si>
  <si>
    <t>North-Bank</t>
  </si>
  <si>
    <t xml:space="preserve">Interest rates on credt </t>
  </si>
  <si>
    <t>Vakif Bank</t>
  </si>
  <si>
    <t>North Bank</t>
  </si>
  <si>
    <t>Agricutur Turkish Bank</t>
  </si>
  <si>
    <t>VAKIF Bank</t>
  </si>
  <si>
    <t xml:space="preserve">Turkiye IS Bankasi </t>
  </si>
  <si>
    <t>VakIf Bank</t>
  </si>
  <si>
    <t>BANK MELLI IRAN</t>
  </si>
  <si>
    <t>BANK MED</t>
  </si>
  <si>
    <t>Region Trade BANK FOR investment</t>
  </si>
  <si>
    <t>BBAC(Bank of Beirut &amp;The aArab Countries)</t>
  </si>
  <si>
    <r>
      <t xml:space="preserve">                                                                                               مص</t>
    </r>
    <r>
      <rPr>
        <b/>
        <sz val="22"/>
        <rFont val="Arial"/>
        <family val="2"/>
      </rPr>
      <t xml:space="preserve">رف سومر :  </t>
    </r>
    <r>
      <rPr>
        <sz val="22"/>
        <rFont val="Arial"/>
        <family val="2"/>
      </rPr>
      <t xml:space="preserve">(7%-10%)  اسعار الفائدة على الودائع الادخارية بالعملة العراقية                                                                                                                                                                 </t>
    </r>
  </si>
  <si>
    <r>
      <rPr>
        <b/>
        <sz val="22"/>
        <rFont val="Arial"/>
        <family val="2"/>
      </rPr>
      <t xml:space="preserve">                             مصرف المنصور: </t>
    </r>
    <r>
      <rPr>
        <sz val="22"/>
        <rFont val="Arial"/>
        <family val="2"/>
      </rPr>
      <t xml:space="preserve"> يكون تحديد سعر الفائدة على الودائع الثابتة لمدتي(سنة ، سنتين ) بالدينار العراقي والعملة الاجنبية بعد الاتفاق بين الزبون  والمصرف        </t>
    </r>
  </si>
  <si>
    <t xml:space="preserve">Primary Data </t>
  </si>
  <si>
    <t>Warka Bank Of Investment &amp; Finance</t>
  </si>
  <si>
    <t>Agricultural Cooperative Bank**</t>
  </si>
  <si>
    <r>
      <t xml:space="preserve">* </t>
    </r>
    <r>
      <rPr>
        <b/>
        <u val="single"/>
        <sz val="22"/>
        <rFont val="Arial"/>
        <family val="2"/>
      </rPr>
      <t>((Primary Data))</t>
    </r>
  </si>
  <si>
    <t>ERBIL  BANK</t>
  </si>
  <si>
    <t xml:space="preserve">  </t>
  </si>
  <si>
    <t xml:space="preserve">Bank Name </t>
  </si>
  <si>
    <t xml:space="preserve"> Central Bank of Iraq
 Statistics &amp; Research Dep. / Financial Market Research Division
</t>
  </si>
  <si>
    <r>
      <t xml:space="preserve">* </t>
    </r>
    <r>
      <rPr>
        <b/>
        <u val="single"/>
        <sz val="26"/>
        <rFont val="Arial"/>
        <family val="2"/>
      </rPr>
      <t>((Primary Data))</t>
    </r>
  </si>
  <si>
    <t xml:space="preserve">Ashur International Bank </t>
  </si>
  <si>
    <t>RT BANK (Region Trade Bank For Investment &amp; Finance</t>
  </si>
  <si>
    <t xml:space="preserve">RT BANK (Region Trade Bank For Investment &amp; Finance </t>
  </si>
  <si>
    <r>
      <t xml:space="preserve">                            A Tabel of interest rates Posted by the Specialized Banks for </t>
    </r>
    <r>
      <rPr>
        <b/>
        <sz val="26"/>
        <color indexed="10"/>
        <rFont val="Arial"/>
        <family val="2"/>
      </rPr>
      <t>December</t>
    </r>
    <r>
      <rPr>
        <b/>
        <sz val="26"/>
        <rFont val="Arial"/>
        <family val="2"/>
      </rPr>
      <t xml:space="preserve"> 2016 *</t>
    </r>
  </si>
  <si>
    <r>
      <t xml:space="preserve">                            A Tabel of interest rates Posted by the Commercial Banks for </t>
    </r>
    <r>
      <rPr>
        <b/>
        <sz val="22"/>
        <color indexed="10"/>
        <rFont val="Arial"/>
        <family val="2"/>
      </rPr>
      <t>December</t>
    </r>
    <r>
      <rPr>
        <b/>
        <sz val="22"/>
        <rFont val="Arial"/>
        <family val="2"/>
      </rPr>
      <t xml:space="preserve"> 2016 *</t>
    </r>
  </si>
  <si>
    <t>durrent addount(over draft)</t>
  </si>
  <si>
    <t>Disdounted bill of exdhange</t>
  </si>
  <si>
    <t>Agridultural dooperation Bank</t>
  </si>
  <si>
    <t>Bank Audi</t>
  </si>
  <si>
    <t xml:space="preserve">       Average Interest Rat</t>
  </si>
  <si>
    <t xml:space="preserve">       Average Interest Rate</t>
  </si>
  <si>
    <t>Audi Bank</t>
  </si>
  <si>
    <t>Agricultural Turkish Bank</t>
  </si>
  <si>
    <t xml:space="preserve"> more than one year</t>
  </si>
  <si>
    <t>Notice: Interest rates have been changed to savings accounts &amp; deposits &amp; loans by decision of the Board of Directors of ACB labeled with two numbers (15) &amp; (16) adopted its normal routine on 8/2/2016 &amp; authenticated by the Ministry of Finance / Minister's Office / experts numbered book with (KH/826) 19/4/2016.</t>
  </si>
  <si>
    <t>Source : official latters for all banks operating in Iraq and received Central Bank of Iraq for the month of December 2016</t>
  </si>
  <si>
    <t>Iraqi Micdle East Investment Bank</t>
  </si>
  <si>
    <t>Current accounts (overdraft)</t>
  </si>
  <si>
    <t xml:space="preserve"> Current accounts (overdraft)</t>
  </si>
  <si>
    <t>Mosul Bank for Development &amp; Investment</t>
  </si>
  <si>
    <t>Credit Libanais Bank</t>
  </si>
  <si>
    <t>bank Audi</t>
  </si>
  <si>
    <t>Dar Alsalam Investment Bank</t>
  </si>
  <si>
    <t>Ziraat Bank</t>
  </si>
  <si>
    <t xml:space="preserve"> Inter continental Bank</t>
  </si>
  <si>
    <t>IS Turkiye BANK</t>
  </si>
  <si>
    <t>FrancBank</t>
  </si>
  <si>
    <t>Industrial Bank of Iraq</t>
  </si>
  <si>
    <t>Region Trade Bank For Investment &amp; Financel</t>
  </si>
  <si>
    <t>Bank of Beirut &amp; the Arab Countries</t>
  </si>
  <si>
    <t>Industrial Bank OF Iraq</t>
  </si>
  <si>
    <t>Real estate Bank</t>
  </si>
  <si>
    <t>Dar AlSalam Investment Bank</t>
  </si>
  <si>
    <t>Mosul Bank for development &amp; Investment</t>
  </si>
  <si>
    <t xml:space="preserve">Vakif Bank </t>
  </si>
  <si>
    <t>Region Trade Bank For Investment &amp; Finance</t>
  </si>
  <si>
    <t xml:space="preserve"> BanK Audi</t>
  </si>
  <si>
    <t>*Priliminary Data</t>
  </si>
  <si>
    <t>*Preliminary Data</t>
  </si>
  <si>
    <t>Inter continental Bank</t>
  </si>
  <si>
    <t xml:space="preserve">United Bank For Investment </t>
  </si>
  <si>
    <t xml:space="preserve">Interest rates on credits </t>
  </si>
  <si>
    <t>Interest rates onCredit</t>
  </si>
  <si>
    <t>Interest rates onCredits</t>
  </si>
  <si>
    <t>durrent acdount(over draft)</t>
  </si>
  <si>
    <t>Dar Al Salam Investment Bank</t>
  </si>
  <si>
    <t xml:space="preserve">Central Bank of Iraq
Statistics &amp; Research Dep. / Magazin &amp; Reports Division                            
</t>
  </si>
  <si>
    <t xml:space="preserve">
</t>
  </si>
  <si>
    <t xml:space="preserve">Central Bank of Iraq
Statistics &amp; Research Dep. / Magazin &amp; Reports Division                           </t>
  </si>
  <si>
    <t xml:space="preserve">Central Bank of Iraq                              
Statistics &amp; Research Dep. / Magazin &amp; Reports Division                                   </t>
  </si>
  <si>
    <t>BanK</t>
  </si>
  <si>
    <t xml:space="preserve">Central Bank of Iraq Statistics &amp; Research Dep. / Magazin &amp; Reports Division                                   </t>
  </si>
  <si>
    <r>
      <t xml:space="preserve">                            A Tabel of interest rates Posted by the Specialized Banks for </t>
    </r>
    <r>
      <rPr>
        <b/>
        <sz val="22"/>
        <color indexed="10"/>
        <rFont val="Arial"/>
        <family val="2"/>
      </rPr>
      <t xml:space="preserve">4th  quarter </t>
    </r>
    <r>
      <rPr>
        <b/>
        <sz val="22"/>
        <rFont val="Arial"/>
        <family val="2"/>
      </rPr>
      <t xml:space="preserve">    2019 *</t>
    </r>
  </si>
  <si>
    <t>Sumer Bank*</t>
  </si>
  <si>
    <t xml:space="preserve">Central Bank of Iraq
Statistics &amp; Research Dep. /Magazin &amp; Reports Division                            
</t>
  </si>
  <si>
    <t xml:space="preserve">                            Tabel of Interest Rates Posted by the Specialized Banks for May 2020*</t>
  </si>
  <si>
    <t xml:space="preserve">                             Tabel of Interest Rates Posted by the Commercial  Banks for May 2020*</t>
  </si>
  <si>
    <t xml:space="preserve"> ERBIL BANK </t>
  </si>
  <si>
    <t xml:space="preserve">                            Tabel of interest rates Posted by the Commercial Banks for January 2020*</t>
  </si>
  <si>
    <t xml:space="preserve">                           Tabel of interest rates Posted by the Specialized Banks for January 2020*</t>
  </si>
  <si>
    <t xml:space="preserve">                            Tabel of Interest Rates Posted by the Commercial Banks for March 2020*</t>
  </si>
  <si>
    <t xml:space="preserve">                            Tabel of Interest Rates Posted By the Specialized Banks for March 2020*</t>
  </si>
  <si>
    <t xml:space="preserve">                            Tabel of interest rates Posted by the Commercial Banks for February 2020*</t>
  </si>
  <si>
    <t xml:space="preserve">                            Tabel of interest rates Posted by the Specializec Banks for February 2020*</t>
  </si>
  <si>
    <t xml:space="preserve">                             Tabel of Interest Rates Posted by the Commercial  Banks for April 2020*</t>
  </si>
  <si>
    <t xml:space="preserve">                            Tabel of Interest Rates Posted by the Specialized Banks for April 2020*</t>
  </si>
  <si>
    <t xml:space="preserve">                             Tabel of Interest Rates Posted by the Commercial  Banks for June 2020*</t>
  </si>
  <si>
    <t xml:space="preserve">                            Tabel of Interest Rates Posted by the Dommerdial Banks for  Second Quarter  2020</t>
  </si>
  <si>
    <t xml:space="preserve">                             Tabel of Interest Rates Posted By the Specialized Banks for Second Quarter 2020</t>
  </si>
  <si>
    <t xml:space="preserve">                            A Tabel of interest rates Posted by the Commercial Banks for July  2020*</t>
  </si>
  <si>
    <t xml:space="preserve">                            A Tabel of interest rates Posted by the Commercial Banks for August   2020*</t>
  </si>
  <si>
    <t xml:space="preserve">                            A Tabel of interest rates Posted by the Specialized Banks for August 2020*</t>
  </si>
  <si>
    <t xml:space="preserve">                            A Tabel of interest rates Posted by the Commercial Banks for September  2020*</t>
  </si>
  <si>
    <t xml:space="preserve">                            A Tabel of interest rates Posted by the Specialized Banks for September 2020*</t>
  </si>
  <si>
    <t xml:space="preserve">                            A Tabel of interest rates Posted by the Commercial Banks for 3rd  quarter  2020*</t>
  </si>
  <si>
    <t xml:space="preserve">                            A Tabel of interest rates Posted by the Specialized Banks for 3rd  quarter 2020*</t>
  </si>
  <si>
    <t xml:space="preserve">                            A Tabel of interest rates Posted by the Specialized Banks for Actober 2020*</t>
  </si>
  <si>
    <t xml:space="preserve">                            A Tabel of interest rates Posted by the Commercial Banks for Actober   2020*</t>
  </si>
  <si>
    <t xml:space="preserve">                            A Tabel of interest rates Posted by the Commercial Banks for November   2020*</t>
  </si>
  <si>
    <t xml:space="preserve">                            A Tabel of interest rates Posted by the Specialized Banks for November 2020*</t>
  </si>
  <si>
    <t xml:space="preserve">                            A Tabel of interest rates Posted by the Specialized Banks for December 2020*</t>
  </si>
  <si>
    <t xml:space="preserve">                            A Tabel of interest rates Posted by the Commercial Banks for December 2020*</t>
  </si>
  <si>
    <t xml:space="preserve">                            A Tabel of interest rates Posted by the Commercial Banks for December 2020 *</t>
  </si>
  <si>
    <t xml:space="preserve">                            A Tabel of interest rates Posted by the Specialized Banks for    2020 *</t>
  </si>
  <si>
    <t>* Priliminary Data.</t>
  </si>
  <si>
    <r>
      <rPr>
        <b/>
        <u val="single"/>
        <sz val="24"/>
        <rFont val="Cambria"/>
        <family val="1"/>
      </rPr>
      <t>*Source:</t>
    </r>
    <r>
      <rPr>
        <b/>
        <sz val="24"/>
        <rFont val="Cambria"/>
        <family val="1"/>
      </rPr>
      <t xml:space="preserve"> offcial latters for all operating banks in Iraq for the month of February 2020.</t>
    </r>
  </si>
  <si>
    <t xml:space="preserve">Central Bank of Iraq
Statistics &amp; Research Dep./                          Magazin &amp; Reports Division                            
</t>
  </si>
  <si>
    <t>Bank MED **</t>
  </si>
  <si>
    <r>
      <rPr>
        <b/>
        <u val="single"/>
        <sz val="24"/>
        <rFont val="Arial"/>
        <family val="2"/>
      </rPr>
      <t>Source:</t>
    </r>
    <r>
      <rPr>
        <b/>
        <sz val="24"/>
        <rFont val="Arial"/>
        <family val="2"/>
      </rPr>
      <t xml:space="preserve"> offcial latters for all operating banks in Iraq for the month of January 2020.</t>
    </r>
  </si>
  <si>
    <t>Bank MED**</t>
  </si>
  <si>
    <t>MEAB</t>
  </si>
  <si>
    <t>MEAB***</t>
  </si>
  <si>
    <t xml:space="preserve">   Source: offcial latters for all operating banks in Iraq for the month of March 2020</t>
  </si>
  <si>
    <t xml:space="preserve">                            Tabel of Interest Rates Posted By the Commercial Banks for first Quarter 2020</t>
  </si>
  <si>
    <t xml:space="preserve">                             Tabel of Interest Rates Posted By the Specialized Banks for first Quarter 2020*</t>
  </si>
  <si>
    <t xml:space="preserve">                            Tabel of Interest Rates Posted by the Specialized Banks for June 2020*</t>
  </si>
  <si>
    <r>
      <t xml:space="preserve"> </t>
    </r>
    <r>
      <rPr>
        <b/>
        <u val="single"/>
        <sz val="26"/>
        <rFont val="Cambria"/>
        <family val="1"/>
      </rPr>
      <t>Source:</t>
    </r>
    <r>
      <rPr>
        <b/>
        <sz val="26"/>
        <rFont val="Cambria"/>
        <family val="1"/>
      </rPr>
      <t xml:space="preserve"> Offcial Latters for Operating Banks in Iraq - June 2020.</t>
    </r>
  </si>
  <si>
    <t>*Priliminary Data.</t>
  </si>
  <si>
    <t>Statistics &amp; Research Dep.</t>
  </si>
  <si>
    <t xml:space="preserve">Statistics &amp; Research Dep.      </t>
  </si>
  <si>
    <t>Magazin &amp; Reports Division</t>
  </si>
  <si>
    <t xml:space="preserve">   Source: Offcial Latters for all Operating Banks in Iraq for the month of May 2020</t>
  </si>
  <si>
    <t xml:space="preserve">Magazine &amp; Reports Division                                   </t>
  </si>
  <si>
    <t xml:space="preserve">Central Bank of Iraq
Statistics &amp; Research Dep. / Magazine &amp; Reports Division                            
</t>
  </si>
  <si>
    <t xml:space="preserve">Central Bank of Iraq
Statistics &amp; Research Dep./                          Magazine &amp; Reports Division                            
</t>
  </si>
  <si>
    <t xml:space="preserve">   Source: offcial latters for all operating banks in Iraq for the month of April 2020</t>
  </si>
  <si>
    <t xml:space="preserve">   Source: offcial latters for all operating banks in Iraq for the month of July 2020</t>
  </si>
  <si>
    <t xml:space="preserve">   Source: offcial latters for all operating banks in Iraq for the month of August2020</t>
  </si>
  <si>
    <t>يقسم على1</t>
  </si>
  <si>
    <t>يقسم على2</t>
  </si>
  <si>
    <t xml:space="preserve">   Source: Offcial Latters for all Operating Banks in Iraq for the month of April, May, and , June 2020</t>
  </si>
  <si>
    <r>
      <rPr>
        <b/>
        <sz val="30"/>
        <color indexed="8"/>
        <rFont val="Simplified Arabic"/>
        <family val="1"/>
      </rPr>
      <t>BBAC</t>
    </r>
    <r>
      <rPr>
        <sz val="30"/>
        <color indexed="8"/>
        <rFont val="Simplified Arabic"/>
        <family val="1"/>
      </rPr>
      <t>(Bank of Beirut &amp;The aArab Countries)</t>
    </r>
  </si>
  <si>
    <t>Source: official latters for all banks operating in Iraq and received Central Bank of Iraq for the month of September 2020</t>
  </si>
  <si>
    <t>Source: official latters for all banks operating in Iraq and received Central Bank of Iraq for the month of Actober 2020</t>
  </si>
  <si>
    <t>Source: official latters for all banks operating in Iraq and received Central Bank of Iraq for the month of November 2020</t>
  </si>
  <si>
    <t>#</t>
  </si>
  <si>
    <t>.(تم تغيير أسعار الفائدة لسنة كاملة2020 للمصارف (سومر وآشور والمنصور وأربيل والمتحد) وغيرت أسعار الفائدة من شهر آذار(مصرف الرشيد) ومن شهر تموز (مصرف الرافدين ودار السلام )ومن شهر آب (مصرف بغداد) ومن شهر أيلول مصرف (الموصل والائتمان*</t>
  </si>
  <si>
    <t>.بيـــــــــــــــــانــــــــات أوليـــــــــــــــــــــة*</t>
  </si>
  <si>
    <t xml:space="preserve">*Priliminary Data. </t>
  </si>
  <si>
    <r>
      <t xml:space="preserve"> </t>
    </r>
    <r>
      <rPr>
        <b/>
        <sz val="22"/>
        <rFont val="Cambria"/>
        <family val="1"/>
      </rPr>
      <t>Warka</t>
    </r>
    <r>
      <rPr>
        <b/>
        <sz val="20"/>
        <rFont val="Cambria"/>
        <family val="1"/>
      </rPr>
      <t xml:space="preserve"> Bank Of Investment &amp; Finance</t>
    </r>
  </si>
  <si>
    <r>
      <rPr>
        <b/>
        <sz val="22"/>
        <rFont val="Cambria"/>
        <family val="1"/>
      </rPr>
      <t>Ashur</t>
    </r>
    <r>
      <rPr>
        <b/>
        <sz val="20"/>
        <rFont val="Cambria"/>
        <family val="1"/>
      </rPr>
      <t xml:space="preserve"> International Bank For Investment</t>
    </r>
  </si>
  <si>
    <r>
      <t>United Bank For  Investment</t>
    </r>
    <r>
      <rPr>
        <b/>
        <sz val="26"/>
        <rFont val="Arial"/>
        <family val="2"/>
      </rPr>
      <t xml:space="preserve"> </t>
    </r>
  </si>
  <si>
    <r>
      <rPr>
        <b/>
        <sz val="22"/>
        <rFont val="Cambria"/>
        <family val="1"/>
      </rPr>
      <t>Ashur</t>
    </r>
    <r>
      <rPr>
        <b/>
        <sz val="18"/>
        <rFont val="Cambria"/>
        <family val="1"/>
      </rPr>
      <t xml:space="preserve"> International Bank For Investment</t>
    </r>
  </si>
  <si>
    <r>
      <t xml:space="preserve"> </t>
    </r>
    <r>
      <rPr>
        <b/>
        <sz val="24"/>
        <rFont val="Cambria"/>
        <family val="1"/>
      </rPr>
      <t>Warka</t>
    </r>
    <r>
      <rPr>
        <b/>
        <sz val="20"/>
        <rFont val="Cambria"/>
        <family val="1"/>
      </rPr>
      <t xml:space="preserve"> Bank Of Investment &amp; Finance</t>
    </r>
  </si>
  <si>
    <r>
      <rPr>
        <b/>
        <sz val="22"/>
        <rFont val="Cambria"/>
        <family val="1"/>
      </rPr>
      <t>BBAC</t>
    </r>
    <r>
      <rPr>
        <b/>
        <sz val="16"/>
        <rFont val="Cambria"/>
        <family val="1"/>
      </rPr>
      <t xml:space="preserve"> (Bank of Beirut &amp; the Arab Countries)</t>
    </r>
  </si>
  <si>
    <r>
      <rPr>
        <b/>
        <sz val="20"/>
        <rFont val="Cambria"/>
        <family val="1"/>
      </rPr>
      <t>BBAC</t>
    </r>
    <r>
      <rPr>
        <b/>
        <sz val="18"/>
        <rFont val="Cambria"/>
        <family val="1"/>
      </rPr>
      <t xml:space="preserve"> (Bank of Beirut &amp; the Arab Countries)</t>
    </r>
  </si>
  <si>
    <r>
      <rPr>
        <b/>
        <sz val="16"/>
        <rFont val="Cambria"/>
        <family val="1"/>
      </rPr>
      <t>RT BANK</t>
    </r>
    <r>
      <rPr>
        <b/>
        <sz val="14"/>
        <rFont val="Cambria"/>
        <family val="1"/>
      </rPr>
      <t xml:space="preserve"> (Region Trade Bank For Investment &amp; Finance (Formerly Emerald)</t>
    </r>
  </si>
  <si>
    <r>
      <t xml:space="preserve">                            A Tabel of interest rates Posted by the Commercial Banks for </t>
    </r>
    <r>
      <rPr>
        <b/>
        <sz val="22"/>
        <color indexed="10"/>
        <rFont val="Arial"/>
        <family val="2"/>
      </rPr>
      <t>4th  quarter</t>
    </r>
    <r>
      <rPr>
        <b/>
        <sz val="22"/>
        <rFont val="Arial"/>
        <family val="2"/>
      </rPr>
      <t xml:space="preserve">   2020 *</t>
    </r>
  </si>
  <si>
    <t>.تم تغيير أسعار الفائدة(سنة2020كاملة) للمصارف ارقام تسلسلاتها(1و2و3و4و5و8و9و10و12و13و15و16و20و21و22و24و28و31و32و34) من شهر كانون الثاني 2020*</t>
  </si>
  <si>
    <r>
      <t xml:space="preserve">.المصارف والاشهر التي توقفت (انتركونتنيننتل من شهر7 والاعتماد اللبناني من شهر6 واللبناني الفرنسي من شهر7 وفرنسبنك من شهر6 ولبنان والمهجر من شهر9 ). وان المصارف التي تسلسلاتها على التوالي (26و28و34و35و39) تحت التصفية الطوعية والمصارف المذكورة متوقفة عن ممارسة عملها وإعطاء الفوائد  </t>
    </r>
    <r>
      <rPr>
        <b/>
        <sz val="28"/>
        <rFont val="Cambria"/>
        <family val="1"/>
      </rPr>
      <t>*</t>
    </r>
  </si>
  <si>
    <t>.المصارف والاشهر التي توقفت (انتركونتنيننتل من شهر7 والاعتماد اللبناني من شهر6 واللبناني الفرنسي من شهر7 وفرنسبنك من شهر6 ولبنان والمهجر من شهر9 ). وان المصارف التي تسلسلاتها على التوالي (26و28و34و35و39) تحت التصفية الطوعية والمصارف المذكورة متوقفة عن ممارسة عملها وإعطاء الفوائد  *</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</si>
</sst>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د.ع.&quot;\ #,##0_-;&quot;د.ع.&quot;\ #,##0\-"/>
    <numFmt numFmtId="165" formatCode="&quot;د.ع.&quot;\ #,##0_-;[Red]&quot;د.ع.&quot;\ #,##0\-"/>
    <numFmt numFmtId="166" formatCode="&quot;د.ع.&quot;\ #,##0.00_-;&quot;د.ع.&quot;\ #,##0.00\-"/>
    <numFmt numFmtId="167" formatCode="&quot;د.ع.&quot;\ #,##0.00_-;[Red]&quot;د.ع.&quot;\ #,##0.00\-"/>
    <numFmt numFmtId="168" formatCode="_-&quot;د.ع.&quot;\ * #,##0_-;_-&quot;د.ع.&quot;\ * #,##0\-;_-&quot;د.ع.&quot;\ * &quot;-&quot;_-;_-@_-"/>
    <numFmt numFmtId="169" formatCode="_-* #,##0_-;_-* #,##0\-;_-* &quot;-&quot;_-;_-@_-"/>
    <numFmt numFmtId="170" formatCode="_-&quot;د.ع.&quot;\ * #,##0.00_-;_-&quot;د.ع.&quot;\ * #,##0.00\-;_-&quot;د.ع.&quot;\ * &quot;-&quot;??_-;_-@_-"/>
    <numFmt numFmtId="171" formatCode="_-* #,##0.00_-;_-* #,##0.00\-;_-* &quot;-&quot;??_-;_-@_-"/>
    <numFmt numFmtId="172" formatCode="0.0"/>
    <numFmt numFmtId="173" formatCode="#,##0.0"/>
    <numFmt numFmtId="174" formatCode="0.000"/>
    <numFmt numFmtId="175" formatCode="_-* #,##0.0_-;_-* #,##0.0\-;_-* &quot;-&quot;??_-;_-@_-"/>
    <numFmt numFmtId="176" formatCode="_-* #,##0_-;_-* #,##0\-;_-* &quot;-&quot;??_-;_-@_-"/>
    <numFmt numFmtId="177" formatCode="_-* #,##0.0_-;_-* #,##0.0\-;_-* &quot;-&quot;?_-;_-@_-"/>
    <numFmt numFmtId="178" formatCode="[$-801]dddd\,\ mmmm\ d\,\ yyyy"/>
    <numFmt numFmtId="179" formatCode="#,##0.000"/>
    <numFmt numFmtId="180" formatCode="0.0000"/>
    <numFmt numFmtId="181" formatCode="_-* #,##0.000_-;_-* #,##0.000\-;_-* &quot;-&quot;??_-;_-@_-"/>
    <numFmt numFmtId="182" formatCode="_-* #,##0.0000_-;_-* #,##0.0000\-;_-* &quot;-&quot;??_-;_-@_-"/>
    <numFmt numFmtId="183" formatCode="#,##0.0000"/>
    <numFmt numFmtId="184" formatCode="&quot;Yes&quot;;&quot;Yes&quot;;&quot;No&quot;"/>
    <numFmt numFmtId="185" formatCode="&quot;True&quot;;&quot;True&quot;;&quot;False&quot;"/>
    <numFmt numFmtId="186" formatCode="&quot;On&quot;;&quot;On&quot;;&quot;Off&quot;"/>
    <numFmt numFmtId="187" formatCode="[$€-2]\ #,##0.00_);[Red]\([$€-2]\ #,##0.00\)"/>
    <numFmt numFmtId="188" formatCode="0.00000"/>
    <numFmt numFmtId="189" formatCode="0.000000"/>
    <numFmt numFmtId="190" formatCode="0.0000000"/>
    <numFmt numFmtId="191" formatCode="_-* #,##0.00_-;_-* #,##0.00\-;_-* &quot;-&quot;?_-;_-@_-"/>
    <numFmt numFmtId="192" formatCode="_(* #,##0.000_);_(* \(#,##0.000\);_(* &quot;-&quot;???_);_(@_)"/>
    <numFmt numFmtId="193" formatCode="0.000000000000"/>
  </numFmts>
  <fonts count="290">
    <font>
      <sz val="10"/>
      <name val="Arial"/>
      <family val="0"/>
    </font>
    <font>
      <b/>
      <sz val="16"/>
      <name val="Arial"/>
      <family val="2"/>
    </font>
    <font>
      <sz val="8"/>
      <name val="Arial"/>
      <family val="2"/>
    </font>
    <font>
      <b/>
      <sz val="20"/>
      <name val="Arial"/>
      <family val="2"/>
    </font>
    <font>
      <sz val="20"/>
      <name val="Arial"/>
      <family val="2"/>
    </font>
    <font>
      <u val="single"/>
      <sz val="7.5"/>
      <color indexed="12"/>
      <name val="Arial"/>
      <family val="2"/>
    </font>
    <font>
      <u val="single"/>
      <sz val="7.5"/>
      <color indexed="36"/>
      <name val="Arial"/>
      <family val="2"/>
    </font>
    <font>
      <sz val="24"/>
      <name val="Arial"/>
      <family val="2"/>
    </font>
    <font>
      <b/>
      <sz val="22"/>
      <name val="Arial"/>
      <family val="2"/>
    </font>
    <font>
      <b/>
      <sz val="22"/>
      <color indexed="8"/>
      <name val="Arial"/>
      <family val="2"/>
    </font>
    <font>
      <sz val="22"/>
      <name val="Arial"/>
      <family val="2"/>
    </font>
    <font>
      <b/>
      <sz val="18"/>
      <name val="Arial"/>
      <family val="2"/>
    </font>
    <font>
      <sz val="12"/>
      <name val="Arial"/>
      <family val="2"/>
    </font>
    <font>
      <b/>
      <sz val="18"/>
      <color indexed="8"/>
      <name val="Arial"/>
      <family val="2"/>
    </font>
    <font>
      <sz val="20"/>
      <color indexed="8"/>
      <name val="Arial"/>
      <family val="2"/>
    </font>
    <font>
      <u val="single"/>
      <sz val="20"/>
      <name val="Arial"/>
      <family val="2"/>
    </font>
    <font>
      <b/>
      <sz val="24"/>
      <name val="Arial"/>
      <family val="2"/>
    </font>
    <font>
      <b/>
      <sz val="26"/>
      <name val="Arial"/>
      <family val="2"/>
    </font>
    <font>
      <sz val="26"/>
      <name val="Arial"/>
      <family val="2"/>
    </font>
    <font>
      <b/>
      <sz val="28"/>
      <name val="Arial"/>
      <family val="2"/>
    </font>
    <font>
      <b/>
      <u val="single"/>
      <sz val="22"/>
      <name val="Arial"/>
      <family val="2"/>
    </font>
    <font>
      <b/>
      <sz val="22"/>
      <color indexed="10"/>
      <name val="Arial"/>
      <family val="2"/>
    </font>
    <font>
      <sz val="22"/>
      <color indexed="63"/>
      <name val="Arial"/>
      <family val="2"/>
    </font>
    <font>
      <b/>
      <sz val="26"/>
      <color indexed="10"/>
      <name val="Arial"/>
      <family val="2"/>
    </font>
    <font>
      <b/>
      <u val="single"/>
      <sz val="26"/>
      <name val="Arial"/>
      <family val="2"/>
    </font>
    <font>
      <b/>
      <sz val="10"/>
      <name val="Arial"/>
      <family val="2"/>
    </font>
    <font>
      <b/>
      <sz val="36"/>
      <name val="Arial"/>
      <family val="2"/>
    </font>
    <font>
      <b/>
      <sz val="33"/>
      <name val="Arial"/>
      <family val="2"/>
    </font>
    <font>
      <b/>
      <sz val="28"/>
      <color indexed="8"/>
      <name val="Arial"/>
      <family val="2"/>
    </font>
    <font>
      <sz val="33"/>
      <name val="Arial"/>
      <family val="2"/>
    </font>
    <font>
      <sz val="26"/>
      <name val="Calibri"/>
      <family val="2"/>
    </font>
    <font>
      <b/>
      <u val="single"/>
      <sz val="20"/>
      <name val="Arial"/>
      <family val="2"/>
    </font>
    <font>
      <b/>
      <sz val="28"/>
      <name val="Times New Roman"/>
      <family val="1"/>
    </font>
    <font>
      <b/>
      <sz val="26"/>
      <name val="Times New Roman"/>
      <family val="1"/>
    </font>
    <font>
      <b/>
      <sz val="30"/>
      <name val="Arial"/>
      <family val="2"/>
    </font>
    <font>
      <sz val="24"/>
      <name val="Simplified Arabic"/>
      <family val="1"/>
    </font>
    <font>
      <b/>
      <sz val="9"/>
      <name val="Tahoma"/>
      <family val="2"/>
    </font>
    <font>
      <b/>
      <sz val="29"/>
      <name val="Arial"/>
      <family val="2"/>
    </font>
    <font>
      <b/>
      <sz val="24"/>
      <name val="Cambria"/>
      <family val="1"/>
    </font>
    <font>
      <b/>
      <u val="single"/>
      <sz val="24"/>
      <name val="Cambria"/>
      <family val="1"/>
    </font>
    <font>
      <b/>
      <u val="single"/>
      <sz val="24"/>
      <name val="Arial"/>
      <family val="2"/>
    </font>
    <font>
      <b/>
      <sz val="26"/>
      <name val="Cambria"/>
      <family val="1"/>
    </font>
    <font>
      <b/>
      <u val="single"/>
      <sz val="26"/>
      <name val="Cambria"/>
      <family val="1"/>
    </font>
    <font>
      <b/>
      <sz val="36"/>
      <color indexed="8"/>
      <name val="Arial"/>
      <family val="2"/>
    </font>
    <font>
      <b/>
      <sz val="45"/>
      <name val="Arial"/>
      <family val="2"/>
    </font>
    <font>
      <b/>
      <sz val="48"/>
      <name val="Tahoma"/>
      <family val="2"/>
    </font>
    <font>
      <sz val="9"/>
      <name val="Tahoma"/>
      <family val="2"/>
    </font>
    <font>
      <b/>
      <sz val="36"/>
      <name val="Simplified Arabic"/>
      <family val="1"/>
    </font>
    <font>
      <sz val="22"/>
      <name val="Simplified Arabic"/>
      <family val="1"/>
    </font>
    <font>
      <b/>
      <sz val="22"/>
      <name val="Simplified Arabic"/>
      <family val="1"/>
    </font>
    <font>
      <b/>
      <sz val="28"/>
      <name val="Simplified Arabic"/>
      <family val="1"/>
    </font>
    <font>
      <b/>
      <sz val="50"/>
      <name val="Simplified Arabic"/>
      <family val="1"/>
    </font>
    <font>
      <sz val="26"/>
      <name val="Simplified Arabic"/>
      <family val="1"/>
    </font>
    <font>
      <b/>
      <sz val="45"/>
      <color indexed="8"/>
      <name val="Simplified Arabic"/>
      <family val="1"/>
    </font>
    <font>
      <sz val="10"/>
      <name val="Simplified Arabic"/>
      <family val="1"/>
    </font>
    <font>
      <b/>
      <sz val="30"/>
      <color indexed="8"/>
      <name val="Simplified Arabic"/>
      <family val="1"/>
    </font>
    <font>
      <sz val="30"/>
      <color indexed="8"/>
      <name val="Simplified Arabic"/>
      <family val="1"/>
    </font>
    <font>
      <b/>
      <sz val="48"/>
      <name val="Simplified Arabic"/>
      <family val="1"/>
    </font>
    <font>
      <b/>
      <sz val="20"/>
      <name val="Tahoma"/>
      <family val="2"/>
    </font>
    <font>
      <b/>
      <sz val="28"/>
      <name val="Cambria"/>
      <family val="1"/>
    </font>
    <font>
      <b/>
      <sz val="22"/>
      <name val="Tahoma"/>
      <family val="2"/>
    </font>
    <font>
      <b/>
      <sz val="16"/>
      <name val="Tahoma"/>
      <family val="2"/>
    </font>
    <font>
      <b/>
      <sz val="22"/>
      <name val="Cambria"/>
      <family val="1"/>
    </font>
    <font>
      <b/>
      <sz val="20"/>
      <name val="Cambria"/>
      <family val="1"/>
    </font>
    <font>
      <b/>
      <sz val="24"/>
      <name val="Times New Roman"/>
      <family val="1"/>
    </font>
    <font>
      <b/>
      <sz val="20"/>
      <name val="Times New Roman"/>
      <family val="1"/>
    </font>
    <font>
      <b/>
      <sz val="18"/>
      <name val="Cambria"/>
      <family val="1"/>
    </font>
    <font>
      <b/>
      <sz val="16"/>
      <name val="Cambria"/>
      <family val="1"/>
    </font>
    <font>
      <b/>
      <sz val="14"/>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30"/>
      <name val="Arial"/>
      <family val="2"/>
    </font>
    <font>
      <sz val="10"/>
      <color indexed="10"/>
      <name val="Arial"/>
      <family val="2"/>
    </font>
    <font>
      <b/>
      <sz val="16"/>
      <color indexed="10"/>
      <name val="Arial"/>
      <family val="2"/>
    </font>
    <font>
      <sz val="10"/>
      <color indexed="62"/>
      <name val="Arial"/>
      <family val="2"/>
    </font>
    <font>
      <b/>
      <sz val="18"/>
      <color indexed="10"/>
      <name val="Arial"/>
      <family val="2"/>
    </font>
    <font>
      <b/>
      <sz val="18"/>
      <color indexed="30"/>
      <name val="Arial"/>
      <family val="2"/>
    </font>
    <font>
      <b/>
      <sz val="22"/>
      <color indexed="60"/>
      <name val="Arial"/>
      <family val="2"/>
    </font>
    <font>
      <b/>
      <sz val="22"/>
      <color indexed="30"/>
      <name val="Arial"/>
      <family val="2"/>
    </font>
    <font>
      <b/>
      <sz val="26"/>
      <color indexed="8"/>
      <name val="Arial"/>
      <family val="2"/>
    </font>
    <font>
      <sz val="26"/>
      <color indexed="62"/>
      <name val="Arial"/>
      <family val="2"/>
    </font>
    <font>
      <sz val="26"/>
      <color indexed="10"/>
      <name val="Arial"/>
      <family val="2"/>
    </font>
    <font>
      <sz val="10"/>
      <color indexed="8"/>
      <name val="Arial"/>
      <family val="2"/>
    </font>
    <font>
      <b/>
      <sz val="16"/>
      <color indexed="62"/>
      <name val="Arial"/>
      <family val="2"/>
    </font>
    <font>
      <sz val="26"/>
      <name val="Cambria"/>
      <family val="1"/>
    </font>
    <font>
      <sz val="10"/>
      <name val="Cambria"/>
      <family val="1"/>
    </font>
    <font>
      <sz val="28"/>
      <color indexed="30"/>
      <name val="Arial"/>
      <family val="2"/>
    </font>
    <font>
      <b/>
      <sz val="20"/>
      <color indexed="8"/>
      <name val="Cambria"/>
      <family val="1"/>
    </font>
    <font>
      <sz val="22"/>
      <name val="Cambria"/>
      <family val="1"/>
    </font>
    <font>
      <sz val="10"/>
      <color indexed="62"/>
      <name val="Cambria"/>
      <family val="1"/>
    </font>
    <font>
      <b/>
      <sz val="22"/>
      <color indexed="60"/>
      <name val="Cambria"/>
      <family val="1"/>
    </font>
    <font>
      <b/>
      <sz val="18"/>
      <color indexed="8"/>
      <name val="Cambria"/>
      <family val="1"/>
    </font>
    <font>
      <sz val="22"/>
      <color indexed="62"/>
      <name val="Cambria"/>
      <family val="1"/>
    </font>
    <font>
      <sz val="10"/>
      <color indexed="10"/>
      <name val="Cambria"/>
      <family val="1"/>
    </font>
    <font>
      <b/>
      <sz val="22"/>
      <color indexed="10"/>
      <name val="Cambria"/>
      <family val="1"/>
    </font>
    <font>
      <sz val="22"/>
      <color indexed="10"/>
      <name val="Cambria"/>
      <family val="1"/>
    </font>
    <font>
      <sz val="20"/>
      <name val="Cambria"/>
      <family val="1"/>
    </font>
    <font>
      <sz val="28"/>
      <name val="Cambria"/>
      <family val="1"/>
    </font>
    <font>
      <sz val="33"/>
      <name val="Cambria"/>
      <family val="1"/>
    </font>
    <font>
      <sz val="28"/>
      <color indexed="62"/>
      <name val="Cambria"/>
      <family val="1"/>
    </font>
    <font>
      <sz val="28"/>
      <color indexed="10"/>
      <name val="Cambria"/>
      <family val="1"/>
    </font>
    <font>
      <b/>
      <sz val="28"/>
      <color indexed="63"/>
      <name val="Cambria"/>
      <family val="1"/>
    </font>
    <font>
      <b/>
      <sz val="33"/>
      <name val="Cambria"/>
      <family val="1"/>
    </font>
    <font>
      <b/>
      <sz val="36"/>
      <name val="Cambria"/>
      <family val="1"/>
    </font>
    <font>
      <b/>
      <sz val="36"/>
      <color indexed="8"/>
      <name val="Cambria"/>
      <family val="1"/>
    </font>
    <font>
      <sz val="32"/>
      <name val="Cambria"/>
      <family val="1"/>
    </font>
    <font>
      <b/>
      <i/>
      <sz val="22"/>
      <color indexed="63"/>
      <name val="Cambria"/>
      <family val="1"/>
    </font>
    <font>
      <b/>
      <i/>
      <sz val="22"/>
      <name val="Cambria"/>
      <family val="1"/>
    </font>
    <font>
      <i/>
      <sz val="22"/>
      <name val="Cambria"/>
      <family val="1"/>
    </font>
    <font>
      <sz val="22"/>
      <color indexed="63"/>
      <name val="Cambria"/>
      <family val="1"/>
    </font>
    <font>
      <b/>
      <sz val="36"/>
      <color indexed="10"/>
      <name val="Cambria"/>
      <family val="1"/>
    </font>
    <font>
      <i/>
      <sz val="26"/>
      <name val="Cambria"/>
      <family val="1"/>
    </font>
    <font>
      <sz val="28"/>
      <color indexed="8"/>
      <name val="Cambria"/>
      <family val="1"/>
    </font>
    <font>
      <b/>
      <sz val="28"/>
      <color indexed="62"/>
      <name val="Cambria"/>
      <family val="1"/>
    </font>
    <font>
      <b/>
      <sz val="28"/>
      <color indexed="10"/>
      <name val="Cambria"/>
      <family val="1"/>
    </font>
    <font>
      <b/>
      <sz val="24"/>
      <color indexed="8"/>
      <name val="Cambria"/>
      <family val="1"/>
    </font>
    <font>
      <b/>
      <sz val="26"/>
      <color indexed="8"/>
      <name val="Cambria"/>
      <family val="1"/>
    </font>
    <font>
      <b/>
      <sz val="30"/>
      <color indexed="8"/>
      <name val="Cambria"/>
      <family val="1"/>
    </font>
    <font>
      <b/>
      <sz val="26"/>
      <color indexed="62"/>
      <name val="Arial"/>
      <family val="2"/>
    </font>
    <font>
      <sz val="22"/>
      <color indexed="8"/>
      <name val="Cambria"/>
      <family val="1"/>
    </font>
    <font>
      <b/>
      <sz val="28"/>
      <color indexed="8"/>
      <name val="Cambria"/>
      <family val="1"/>
    </font>
    <font>
      <b/>
      <i/>
      <sz val="26"/>
      <name val="Cambria"/>
      <family val="1"/>
    </font>
    <font>
      <b/>
      <sz val="30"/>
      <name val="Cambria"/>
      <family val="1"/>
    </font>
    <font>
      <b/>
      <u val="single"/>
      <sz val="20"/>
      <name val="Cambria"/>
      <family val="1"/>
    </font>
    <font>
      <b/>
      <sz val="28"/>
      <color indexed="60"/>
      <name val="Cambria"/>
      <family val="1"/>
    </font>
    <font>
      <sz val="26"/>
      <color indexed="8"/>
      <name val="Arial"/>
      <family val="2"/>
    </font>
    <font>
      <sz val="29"/>
      <color indexed="8"/>
      <name val="Times New Roman"/>
      <family val="1"/>
    </font>
    <font>
      <sz val="28"/>
      <color indexed="8"/>
      <name val="Arial"/>
      <family val="2"/>
    </font>
    <font>
      <b/>
      <sz val="24"/>
      <color indexed="12"/>
      <name val="Arial"/>
      <family val="2"/>
    </font>
    <font>
      <b/>
      <sz val="24"/>
      <color indexed="8"/>
      <name val="Times New Roman"/>
      <family val="1"/>
    </font>
    <font>
      <b/>
      <sz val="20"/>
      <color indexed="8"/>
      <name val="Times New Roman"/>
      <family val="1"/>
    </font>
    <font>
      <b/>
      <sz val="36"/>
      <color indexed="12"/>
      <name val="Arial"/>
      <family val="2"/>
    </font>
    <font>
      <b/>
      <sz val="22"/>
      <color indexed="8"/>
      <name val="Cambria"/>
      <family val="1"/>
    </font>
    <font>
      <b/>
      <sz val="26"/>
      <color indexed="62"/>
      <name val="Cambria"/>
      <family val="1"/>
    </font>
    <font>
      <b/>
      <sz val="28"/>
      <color indexed="9"/>
      <name val="Cambria"/>
      <family val="1"/>
    </font>
    <font>
      <b/>
      <sz val="45"/>
      <color indexed="8"/>
      <name val="Arial"/>
      <family val="2"/>
    </font>
    <font>
      <b/>
      <sz val="40"/>
      <color indexed="18"/>
      <name val="Arial"/>
      <family val="2"/>
    </font>
    <font>
      <b/>
      <sz val="40"/>
      <color indexed="8"/>
      <name val="Arial"/>
      <family val="2"/>
    </font>
    <font>
      <b/>
      <sz val="40"/>
      <name val="Cambria"/>
      <family val="1"/>
    </font>
    <font>
      <b/>
      <sz val="30"/>
      <color indexed="10"/>
      <name val="Arial"/>
      <family val="2"/>
    </font>
    <font>
      <b/>
      <sz val="8"/>
      <name val="Cambria"/>
      <family val="1"/>
    </font>
    <font>
      <sz val="22"/>
      <color indexed="8"/>
      <name val="Simplified Arabic"/>
      <family val="1"/>
    </font>
    <font>
      <sz val="22"/>
      <color indexed="62"/>
      <name val="Simplified Arabic"/>
      <family val="1"/>
    </font>
    <font>
      <b/>
      <sz val="22"/>
      <color indexed="8"/>
      <name val="Simplified Arabic"/>
      <family val="1"/>
    </font>
    <font>
      <b/>
      <sz val="36"/>
      <color indexed="8"/>
      <name val="Simplified Arabic"/>
      <family val="1"/>
    </font>
    <font>
      <sz val="26"/>
      <color indexed="8"/>
      <name val="Simplified Arabic"/>
      <family val="1"/>
    </font>
    <font>
      <b/>
      <sz val="26"/>
      <color indexed="8"/>
      <name val="Simplified Arabic"/>
      <family val="1"/>
    </font>
    <font>
      <b/>
      <sz val="48"/>
      <name val="Cambria"/>
      <family val="1"/>
    </font>
    <font>
      <b/>
      <sz val="40"/>
      <color indexed="8"/>
      <name val="Simplified Arabic"/>
      <family val="1"/>
    </font>
    <font>
      <sz val="35"/>
      <color indexed="8"/>
      <name val="Simplified Arabic"/>
      <family val="1"/>
    </font>
    <font>
      <b/>
      <sz val="50"/>
      <color indexed="8"/>
      <name val="Simplified Arabic"/>
      <family val="1"/>
    </font>
    <font>
      <b/>
      <sz val="50"/>
      <color indexed="62"/>
      <name val="Simplified Arabic"/>
      <family val="1"/>
    </font>
    <font>
      <b/>
      <i/>
      <sz val="36"/>
      <color indexed="63"/>
      <name val="Simplified Arabic"/>
      <family val="1"/>
    </font>
    <font>
      <b/>
      <sz val="36"/>
      <color indexed="63"/>
      <name val="Simplified Arabic"/>
      <family val="1"/>
    </font>
    <font>
      <b/>
      <sz val="29"/>
      <color indexed="8"/>
      <name val="Cambria"/>
      <family val="1"/>
    </font>
    <font>
      <sz val="34"/>
      <color indexed="8"/>
      <name val="Simplified Arabic"/>
      <family val="1"/>
    </font>
    <font>
      <b/>
      <sz val="22"/>
      <color indexed="8"/>
      <name val="Times New Roman"/>
      <family val="1"/>
    </font>
    <font>
      <sz val="38"/>
      <color indexed="8"/>
      <name val="Cambria"/>
      <family val="1"/>
    </font>
    <font>
      <b/>
      <sz val="26"/>
      <color indexed="8"/>
      <name val="Times New Roman"/>
      <family val="1"/>
    </font>
    <font>
      <b/>
      <sz val="29"/>
      <name val="Cambria"/>
      <family val="1"/>
    </font>
    <font>
      <b/>
      <sz val="30"/>
      <color indexed="8"/>
      <name val="Arial"/>
      <family val="2"/>
    </font>
    <font>
      <sz val="30"/>
      <name val="Cambria"/>
      <family val="1"/>
    </font>
    <font>
      <sz val="30"/>
      <color indexed="8"/>
      <name val="Cambria"/>
      <family val="1"/>
    </font>
    <font>
      <b/>
      <sz val="30"/>
      <color indexed="10"/>
      <name val="Cambria"/>
      <family val="1"/>
    </font>
    <font>
      <b/>
      <sz val="12"/>
      <name val="Cambria"/>
      <family val="1"/>
    </font>
    <font>
      <b/>
      <u val="single"/>
      <sz val="30"/>
      <name val="Cambria"/>
      <family val="1"/>
    </font>
    <font>
      <b/>
      <sz val="24"/>
      <color indexed="8"/>
      <name val="Arial"/>
      <family val="2"/>
    </font>
    <font>
      <sz val="24"/>
      <name val="Cambria"/>
      <family val="1"/>
    </font>
    <font>
      <b/>
      <sz val="22"/>
      <color indexed="63"/>
      <name val="Arial"/>
      <family val="2"/>
    </font>
    <font>
      <b/>
      <sz val="22"/>
      <color indexed="63"/>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70C0"/>
      <name val="Arial"/>
      <family val="2"/>
    </font>
    <font>
      <sz val="10"/>
      <color rgb="FFFF0000"/>
      <name val="Arial"/>
      <family val="2"/>
    </font>
    <font>
      <b/>
      <sz val="16"/>
      <color rgb="FFFF0000"/>
      <name val="Arial"/>
      <family val="2"/>
    </font>
    <font>
      <sz val="10"/>
      <color theme="3" tint="0.39998000860214233"/>
      <name val="Arial"/>
      <family val="2"/>
    </font>
    <font>
      <b/>
      <sz val="18"/>
      <color rgb="FFFF0000"/>
      <name val="Arial"/>
      <family val="2"/>
    </font>
    <font>
      <b/>
      <sz val="18"/>
      <color rgb="FF0070C0"/>
      <name val="Arial"/>
      <family val="2"/>
    </font>
    <font>
      <b/>
      <sz val="22"/>
      <color rgb="FFC00000"/>
      <name val="Arial"/>
      <family val="2"/>
    </font>
    <font>
      <sz val="10"/>
      <color theme="4" tint="-0.24997000396251678"/>
      <name val="Arial"/>
      <family val="2"/>
    </font>
    <font>
      <b/>
      <sz val="22"/>
      <color theme="1"/>
      <name val="Arial"/>
      <family val="2"/>
    </font>
    <font>
      <sz val="22"/>
      <color rgb="FF222222"/>
      <name val="Arial"/>
      <family val="2"/>
    </font>
    <font>
      <b/>
      <sz val="22"/>
      <color rgb="FFFF0000"/>
      <name val="Arial"/>
      <family val="2"/>
    </font>
    <font>
      <b/>
      <sz val="22"/>
      <color rgb="FF0070C0"/>
      <name val="Arial"/>
      <family val="2"/>
    </font>
    <font>
      <b/>
      <sz val="26"/>
      <color theme="1"/>
      <name val="Arial"/>
      <family val="2"/>
    </font>
    <font>
      <sz val="26"/>
      <color theme="3" tint="0.39998000860214233"/>
      <name val="Arial"/>
      <family val="2"/>
    </font>
    <font>
      <sz val="26"/>
      <color rgb="FFFF0000"/>
      <name val="Arial"/>
      <family val="2"/>
    </font>
    <font>
      <sz val="10"/>
      <color theme="1"/>
      <name val="Arial"/>
      <family val="2"/>
    </font>
    <font>
      <sz val="10"/>
      <color theme="4"/>
      <name val="Arial"/>
      <family val="2"/>
    </font>
    <font>
      <b/>
      <sz val="16"/>
      <color theme="3" tint="0.39998000860214233"/>
      <name val="Arial"/>
      <family val="2"/>
    </font>
    <font>
      <sz val="28"/>
      <color rgb="FF0070C0"/>
      <name val="Arial"/>
      <family val="2"/>
    </font>
    <font>
      <b/>
      <sz val="20"/>
      <color theme="1"/>
      <name val="Cambria"/>
      <family val="1"/>
    </font>
    <font>
      <sz val="10"/>
      <color theme="3" tint="0.39998000860214233"/>
      <name val="Cambria"/>
      <family val="1"/>
    </font>
    <font>
      <b/>
      <sz val="22"/>
      <color rgb="FFC00000"/>
      <name val="Cambria"/>
      <family val="1"/>
    </font>
    <font>
      <b/>
      <sz val="18"/>
      <color theme="1"/>
      <name val="Cambria"/>
      <family val="1"/>
    </font>
    <font>
      <sz val="22"/>
      <color theme="3" tint="0.39998000860214233"/>
      <name val="Cambria"/>
      <family val="1"/>
    </font>
    <font>
      <sz val="10"/>
      <color rgb="FFFF0000"/>
      <name val="Cambria"/>
      <family val="1"/>
    </font>
    <font>
      <b/>
      <sz val="22"/>
      <color rgb="FFFF0000"/>
      <name val="Cambria"/>
      <family val="1"/>
    </font>
    <font>
      <sz val="22"/>
      <color rgb="FFFF0000"/>
      <name val="Cambria"/>
      <family val="1"/>
    </font>
    <font>
      <sz val="28"/>
      <color theme="3" tint="0.39998000860214233"/>
      <name val="Cambria"/>
      <family val="1"/>
    </font>
    <font>
      <sz val="28"/>
      <color rgb="FFFF0000"/>
      <name val="Cambria"/>
      <family val="1"/>
    </font>
    <font>
      <b/>
      <sz val="28"/>
      <color rgb="FF212121"/>
      <name val="Cambria"/>
      <family val="1"/>
    </font>
    <font>
      <b/>
      <sz val="36"/>
      <color theme="1"/>
      <name val="Cambria"/>
      <family val="1"/>
    </font>
    <font>
      <b/>
      <i/>
      <sz val="22"/>
      <color rgb="FF222222"/>
      <name val="Cambria"/>
      <family val="1"/>
    </font>
    <font>
      <sz val="22"/>
      <color rgb="FF222222"/>
      <name val="Cambria"/>
      <family val="1"/>
    </font>
    <font>
      <b/>
      <sz val="36"/>
      <color rgb="FFFF0000"/>
      <name val="Cambria"/>
      <family val="1"/>
    </font>
    <font>
      <sz val="28"/>
      <color theme="1"/>
      <name val="Cambria"/>
      <family val="1"/>
    </font>
    <font>
      <b/>
      <sz val="28"/>
      <color theme="3" tint="0.39998000860214233"/>
      <name val="Cambria"/>
      <family val="1"/>
    </font>
    <font>
      <b/>
      <sz val="28"/>
      <color theme="4" tint="-0.24997000396251678"/>
      <name val="Cambria"/>
      <family val="1"/>
    </font>
    <font>
      <b/>
      <sz val="28"/>
      <color rgb="FFFF0000"/>
      <name val="Cambria"/>
      <family val="1"/>
    </font>
    <font>
      <sz val="28"/>
      <color theme="4" tint="-0.24997000396251678"/>
      <name val="Cambria"/>
      <family val="1"/>
    </font>
    <font>
      <b/>
      <sz val="24"/>
      <color theme="1"/>
      <name val="Cambria"/>
      <family val="1"/>
    </font>
    <font>
      <b/>
      <sz val="26"/>
      <color theme="1"/>
      <name val="Cambria"/>
      <family val="1"/>
    </font>
    <font>
      <b/>
      <sz val="30"/>
      <color theme="1"/>
      <name val="Cambria"/>
      <family val="1"/>
    </font>
    <font>
      <b/>
      <sz val="26"/>
      <color theme="3" tint="0.39998000860214233"/>
      <name val="Arial"/>
      <family val="2"/>
    </font>
    <font>
      <sz val="22"/>
      <color theme="1"/>
      <name val="Cambria"/>
      <family val="1"/>
    </font>
    <font>
      <b/>
      <sz val="28"/>
      <color theme="1"/>
      <name val="Cambria"/>
      <family val="1"/>
    </font>
    <font>
      <b/>
      <sz val="28"/>
      <color rgb="FFC00000"/>
      <name val="Cambria"/>
      <family val="1"/>
    </font>
    <font>
      <sz val="26"/>
      <color theme="1"/>
      <name val="Arial"/>
      <family val="2"/>
    </font>
    <font>
      <sz val="29"/>
      <color theme="1"/>
      <name val="Times New Roman"/>
      <family val="1"/>
    </font>
    <font>
      <sz val="28"/>
      <color theme="1"/>
      <name val="Arial"/>
      <family val="2"/>
    </font>
    <font>
      <b/>
      <sz val="24"/>
      <color rgb="FF0000FF"/>
      <name val="Arial"/>
      <family val="2"/>
    </font>
    <font>
      <b/>
      <sz val="24"/>
      <color theme="1"/>
      <name val="Times New Roman"/>
      <family val="1"/>
    </font>
    <font>
      <b/>
      <sz val="20"/>
      <color theme="1"/>
      <name val="Times New Roman"/>
      <family val="1"/>
    </font>
    <font>
      <b/>
      <sz val="36"/>
      <color rgb="FF0000FF"/>
      <name val="Arial"/>
      <family val="2"/>
    </font>
    <font>
      <b/>
      <sz val="22"/>
      <color theme="1"/>
      <name val="Cambria"/>
      <family val="1"/>
    </font>
    <font>
      <b/>
      <sz val="26"/>
      <color theme="4" tint="-0.24997000396251678"/>
      <name val="Cambria"/>
      <family val="1"/>
    </font>
    <font>
      <b/>
      <sz val="26"/>
      <color theme="4" tint="-0.24997000396251678"/>
      <name val="Arial"/>
      <family val="2"/>
    </font>
    <font>
      <b/>
      <sz val="28"/>
      <color theme="0"/>
      <name val="Cambria"/>
      <family val="1"/>
    </font>
    <font>
      <b/>
      <sz val="36"/>
      <color theme="1"/>
      <name val="Arial"/>
      <family val="2"/>
    </font>
    <font>
      <b/>
      <sz val="45"/>
      <color theme="1"/>
      <name val="Arial"/>
      <family val="2"/>
    </font>
    <font>
      <b/>
      <sz val="40"/>
      <color theme="3" tint="-0.24997000396251678"/>
      <name val="Arial"/>
      <family val="2"/>
    </font>
    <font>
      <b/>
      <sz val="40"/>
      <color theme="1"/>
      <name val="Arial"/>
      <family val="2"/>
    </font>
    <font>
      <b/>
      <sz val="30"/>
      <color rgb="FFFF0000"/>
      <name val="Arial"/>
      <family val="2"/>
    </font>
    <font>
      <sz val="22"/>
      <color theme="1"/>
      <name val="Simplified Arabic"/>
      <family val="1"/>
    </font>
    <font>
      <sz val="22"/>
      <color theme="4"/>
      <name val="Simplified Arabic"/>
      <family val="1"/>
    </font>
    <font>
      <b/>
      <sz val="22"/>
      <color theme="1"/>
      <name val="Simplified Arabic"/>
      <family val="1"/>
    </font>
    <font>
      <b/>
      <sz val="36"/>
      <color theme="1"/>
      <name val="Simplified Arabic"/>
      <family val="1"/>
    </font>
    <font>
      <sz val="26"/>
      <color theme="1"/>
      <name val="Simplified Arabic"/>
      <family val="1"/>
    </font>
    <font>
      <b/>
      <sz val="26"/>
      <color theme="1"/>
      <name val="Simplified Arabic"/>
      <family val="1"/>
    </font>
    <font>
      <b/>
      <sz val="50"/>
      <color theme="1"/>
      <name val="Simplified Arabic"/>
      <family val="1"/>
    </font>
    <font>
      <b/>
      <sz val="50"/>
      <color theme="3" tint="0.39998000860214233"/>
      <name val="Simplified Arabic"/>
      <family val="1"/>
    </font>
    <font>
      <b/>
      <i/>
      <sz val="36"/>
      <color rgb="FF222222"/>
      <name val="Simplified Arabic"/>
      <family val="1"/>
    </font>
    <font>
      <b/>
      <sz val="36"/>
      <color rgb="FF222222"/>
      <name val="Simplified Arabic"/>
      <family val="1"/>
    </font>
    <font>
      <b/>
      <sz val="29"/>
      <color theme="1"/>
      <name val="Cambria"/>
      <family val="1"/>
    </font>
    <font>
      <b/>
      <sz val="28"/>
      <color theme="1" tint="0.15000000596046448"/>
      <name val="Cambria"/>
      <family val="1"/>
    </font>
    <font>
      <b/>
      <sz val="30"/>
      <color rgb="FFFF0000"/>
      <name val="Cambria"/>
      <family val="1"/>
    </font>
    <font>
      <sz val="30"/>
      <color theme="1"/>
      <name val="Cambria"/>
      <family val="1"/>
    </font>
    <font>
      <b/>
      <sz val="22"/>
      <color rgb="FF222222"/>
      <name val="Cambria"/>
      <family val="1"/>
    </font>
    <font>
      <b/>
      <sz val="22"/>
      <color rgb="FF222222"/>
      <name val="Arial"/>
      <family val="2"/>
    </font>
    <font>
      <b/>
      <sz val="22"/>
      <color theme="1"/>
      <name val="Times New Roman"/>
      <family val="1"/>
    </font>
    <font>
      <b/>
      <sz val="26"/>
      <color theme="1"/>
      <name val="Times New Roman"/>
      <family val="1"/>
    </font>
    <font>
      <b/>
      <sz val="24"/>
      <color theme="1"/>
      <name val="Arial"/>
      <family val="2"/>
    </font>
    <font>
      <b/>
      <sz val="30"/>
      <color theme="1"/>
      <name val="Arial"/>
      <family val="2"/>
    </font>
    <font>
      <b/>
      <sz val="40"/>
      <color theme="1"/>
      <name val="Simplified Arabic"/>
      <family val="1"/>
    </font>
    <font>
      <sz val="38"/>
      <color theme="1"/>
      <name val="Cambria"/>
      <family val="1"/>
    </font>
    <font>
      <sz val="35"/>
      <color theme="1"/>
      <name val="Simplified Arabic"/>
      <family val="1"/>
    </font>
    <font>
      <sz val="34"/>
      <color theme="1"/>
      <name val="Simplified Arabic"/>
      <family val="1"/>
    </font>
    <font>
      <sz val="30"/>
      <color theme="1"/>
      <name val="Simplified Arabic"/>
      <family val="1"/>
    </font>
    <font>
      <b/>
      <sz val="8"/>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0000"/>
        <bgColor indexed="64"/>
      </patternFill>
    </fill>
    <fill>
      <patternFill patternType="solid">
        <fgColor rgb="FF00FFFF"/>
        <bgColor indexed="64"/>
      </patternFill>
    </fill>
    <fill>
      <patternFill patternType="solid">
        <fgColor rgb="FF00FFCC"/>
        <bgColor indexed="64"/>
      </patternFill>
    </fill>
    <fill>
      <patternFill patternType="solid">
        <fgColor theme="3" tint="0.7999799847602844"/>
        <bgColor indexed="64"/>
      </patternFill>
    </fill>
    <fill>
      <patternFill patternType="solid">
        <fgColor theme="0" tint="-0.4999699890613556"/>
        <bgColor indexed="64"/>
      </patternFill>
    </fill>
    <fill>
      <patternFill patternType="solid">
        <fgColor theme="0" tint="-0.3499799966812134"/>
        <bgColor indexed="64"/>
      </patternFill>
    </fill>
    <fill>
      <patternFill patternType="solid">
        <fgColor theme="1" tint="0.04998999834060669"/>
        <bgColor indexed="64"/>
      </patternFill>
    </fill>
    <fill>
      <patternFill patternType="solid">
        <fgColor rgb="FF00B050"/>
        <bgColor indexed="64"/>
      </patternFill>
    </fill>
    <fill>
      <patternFill patternType="solid">
        <fgColor theme="9" tint="-0.24997000396251678"/>
        <bgColor indexed="64"/>
      </patternFill>
    </fill>
    <fill>
      <patternFill patternType="solid">
        <fgColor rgb="FFFFFF00"/>
        <bgColor indexed="64"/>
      </patternFill>
    </fill>
    <fill>
      <patternFill patternType="solid">
        <fgColor rgb="FFF5F5F5"/>
        <bgColor indexed="64"/>
      </patternFill>
    </fill>
  </fills>
  <borders count="1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color indexed="63"/>
      </top>
      <bottom style="medium"/>
    </border>
    <border>
      <left style="medium"/>
      <right style="medium"/>
      <top style="thin"/>
      <bottom style="thin"/>
    </border>
    <border>
      <left style="medium"/>
      <right>
        <color indexed="63"/>
      </right>
      <top style="thin"/>
      <bottom style="thin"/>
    </border>
    <border>
      <left>
        <color indexed="63"/>
      </left>
      <right>
        <color indexed="63"/>
      </right>
      <top style="thick"/>
      <bottom>
        <color indexed="63"/>
      </bottom>
    </border>
    <border>
      <left style="double"/>
      <right style="double"/>
      <top style="double"/>
      <bottom>
        <color indexed="63"/>
      </bottom>
    </border>
    <border>
      <left style="double"/>
      <right style="thick"/>
      <top style="double"/>
      <bottom>
        <color indexed="63"/>
      </bottom>
    </border>
    <border>
      <left style="medium"/>
      <right style="medium"/>
      <top style="thin"/>
      <bottom style="medium"/>
    </border>
    <border>
      <left style="medium"/>
      <right style="medium"/>
      <top style="thin"/>
      <bottom>
        <color indexed="63"/>
      </bottom>
    </border>
    <border>
      <left style="medium"/>
      <right style="medium"/>
      <top style="medium"/>
      <bottom style="thin"/>
    </border>
    <border>
      <left style="thick"/>
      <right style="double"/>
      <top style="double"/>
      <bottom>
        <color indexed="63"/>
      </bottom>
    </border>
    <border>
      <left style="double"/>
      <right style="medium"/>
      <top style="double"/>
      <bottom>
        <color indexed="63"/>
      </bottom>
    </border>
    <border>
      <left style="double"/>
      <right>
        <color indexed="63"/>
      </right>
      <top style="double"/>
      <bottom>
        <color indexed="63"/>
      </bottom>
    </border>
    <border>
      <left style="medium"/>
      <right style="double"/>
      <top style="double"/>
      <bottom style="medium"/>
    </border>
    <border>
      <left style="double"/>
      <right style="double"/>
      <top style="double"/>
      <bottom style="medium"/>
    </border>
    <border>
      <left style="double"/>
      <right style="medium"/>
      <top style="double"/>
      <bottom style="medium"/>
    </border>
    <border>
      <left style="medium"/>
      <right style="thick"/>
      <top style="medium"/>
      <bottom style="medium"/>
    </border>
    <border>
      <left style="thick"/>
      <right style="medium"/>
      <top style="medium"/>
      <bottom style="medium"/>
    </border>
    <border>
      <left style="medium"/>
      <right>
        <color indexed="63"/>
      </right>
      <top>
        <color indexed="63"/>
      </top>
      <bottom>
        <color indexed="63"/>
      </bottom>
    </border>
    <border>
      <left style="thick"/>
      <right style="thick"/>
      <top style="thick"/>
      <bottom style="thick"/>
    </border>
    <border>
      <left style="thin"/>
      <right>
        <color indexed="63"/>
      </right>
      <top style="thin"/>
      <bottom style="thin"/>
    </border>
    <border>
      <left style="thin"/>
      <right style="thin"/>
      <top style="thin"/>
      <bottom style="thin"/>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thin"/>
    </border>
    <border>
      <left>
        <color indexed="63"/>
      </left>
      <right style="medium"/>
      <top style="thin"/>
      <bottom style="medium"/>
    </border>
    <border>
      <left style="thin"/>
      <right style="medium"/>
      <top style="thin"/>
      <bottom style="medium"/>
    </border>
    <border>
      <left>
        <color indexed="63"/>
      </left>
      <right>
        <color indexed="63"/>
      </right>
      <top style="thin"/>
      <bottom style="thin"/>
    </border>
    <border>
      <left style="medium"/>
      <right style="thin"/>
      <top style="thin"/>
      <bottom style="thin"/>
    </border>
    <border>
      <left style="thin"/>
      <right>
        <color indexed="63"/>
      </right>
      <top style="thin"/>
      <bottom style="medium"/>
    </border>
    <border>
      <left>
        <color indexed="63"/>
      </left>
      <right style="thin"/>
      <top style="thin"/>
      <bottom style="thin"/>
    </border>
    <border>
      <left style="thin"/>
      <right>
        <color indexed="63"/>
      </right>
      <top style="thin"/>
      <bottom>
        <color indexed="63"/>
      </bottom>
    </border>
    <border>
      <left style="medium"/>
      <right>
        <color indexed="63"/>
      </right>
      <top style="thin"/>
      <bottom>
        <color indexed="63"/>
      </bottom>
    </border>
    <border>
      <left style="medium"/>
      <right>
        <color indexed="63"/>
      </right>
      <top style="medium"/>
      <bottom style="medium"/>
    </border>
    <border>
      <left style="thick"/>
      <right style="medium"/>
      <top>
        <color indexed="63"/>
      </top>
      <bottom style="thin"/>
    </border>
    <border>
      <left style="thick"/>
      <right style="medium"/>
      <top style="thin"/>
      <bottom style="thin"/>
    </border>
    <border>
      <left style="double"/>
      <right style="double"/>
      <top style="double"/>
      <bottom style="double"/>
    </border>
    <border>
      <left style="double"/>
      <right>
        <color indexed="63"/>
      </right>
      <top style="double"/>
      <bottom style="double"/>
    </border>
    <border>
      <left style="double"/>
      <right style="medium"/>
      <top style="double"/>
      <bottom style="double"/>
    </border>
    <border>
      <left style="medium"/>
      <right style="double"/>
      <top style="double"/>
      <bottom style="double"/>
    </border>
    <border>
      <left style="thick"/>
      <right style="double"/>
      <top style="double"/>
      <bottom style="double"/>
    </border>
    <border>
      <left style="thick"/>
      <right style="double"/>
      <top style="double"/>
      <bottom style="thick"/>
    </border>
    <border>
      <left>
        <color indexed="63"/>
      </left>
      <right style="medium"/>
      <top>
        <color indexed="63"/>
      </top>
      <bottom style="thin"/>
    </border>
    <border>
      <left>
        <color indexed="63"/>
      </left>
      <right style="medium"/>
      <top style="thin"/>
      <bottom style="thin"/>
    </border>
    <border>
      <left>
        <color indexed="63"/>
      </left>
      <right>
        <color indexed="63"/>
      </right>
      <top style="medium"/>
      <bottom>
        <color indexed="63"/>
      </bottom>
    </border>
    <border>
      <left style="medium"/>
      <right style="medium"/>
      <top>
        <color indexed="63"/>
      </top>
      <bottom style="thin"/>
    </border>
    <border>
      <left style="medium"/>
      <right/>
      <top>
        <color indexed="63"/>
      </top>
      <bottom style="thin"/>
    </border>
    <border>
      <left>
        <color indexed="63"/>
      </left>
      <right style="medium"/>
      <top style="thin"/>
      <bottom>
        <color indexed="63"/>
      </bottom>
    </border>
    <border>
      <left>
        <color indexed="63"/>
      </left>
      <right>
        <color indexed="63"/>
      </right>
      <top style="thin"/>
      <bottom>
        <color indexed="63"/>
      </bottom>
    </border>
    <border>
      <left style="thick"/>
      <right>
        <color indexed="63"/>
      </right>
      <top style="thin"/>
      <bottom style="thin"/>
    </border>
    <border>
      <left style="thick"/>
      <right>
        <color indexed="63"/>
      </right>
      <top style="thick"/>
      <bottom style="thick"/>
    </border>
    <border>
      <left style="medium"/>
      <right style="medium"/>
      <top style="thin"/>
      <bottom style="thick"/>
    </border>
    <border>
      <left style="thick"/>
      <right style="thick"/>
      <top>
        <color indexed="63"/>
      </top>
      <bottom style="thick"/>
    </border>
    <border>
      <left style="thin"/>
      <right style="thin"/>
      <top>
        <color indexed="63"/>
      </top>
      <bottom style="thin"/>
    </border>
    <border>
      <left>
        <color indexed="63"/>
      </left>
      <right style="thin"/>
      <top style="thin"/>
      <bottom style="medium"/>
    </border>
    <border>
      <left style="thin"/>
      <right style="medium"/>
      <top/>
      <bottom style="thin"/>
    </border>
    <border>
      <left style="medium"/>
      <right style="medium"/>
      <top>
        <color indexed="63"/>
      </top>
      <bottom style="medium"/>
    </border>
    <border>
      <left style="thin"/>
      <right style="thin"/>
      <top style="thin"/>
      <bottom>
        <color indexed="63"/>
      </bottom>
    </border>
    <border>
      <left>
        <color indexed="63"/>
      </left>
      <right style="medium"/>
      <top>
        <color indexed="63"/>
      </top>
      <bottom>
        <color indexed="63"/>
      </bottom>
    </border>
    <border>
      <left style="medium"/>
      <right style="medium"/>
      <top/>
      <bottom/>
    </border>
    <border>
      <left style="medium"/>
      <right style="thin"/>
      <top style="thin"/>
      <bottom style="medium"/>
    </border>
    <border>
      <left style="medium"/>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top style="thin"/>
      <bottom style="medium"/>
    </border>
    <border>
      <left style="thick"/>
      <right>
        <color indexed="63"/>
      </right>
      <top style="thick"/>
      <bottom>
        <color indexed="63"/>
      </bottom>
    </border>
    <border>
      <left>
        <color indexed="63"/>
      </left>
      <right style="medium"/>
      <top style="thick"/>
      <bottom>
        <color indexed="63"/>
      </bottom>
    </border>
    <border>
      <left style="thick"/>
      <right>
        <color indexed="63"/>
      </right>
      <top>
        <color indexed="63"/>
      </top>
      <bottom>
        <color indexed="63"/>
      </bottom>
    </border>
    <border>
      <left style="thick"/>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ck"/>
    </border>
    <border>
      <left>
        <color indexed="63"/>
      </left>
      <right style="medium"/>
      <top style="medium"/>
      <bottom style="medium"/>
    </border>
    <border>
      <left style="medium"/>
      <right style="medium"/>
      <top style="medium"/>
      <bottom>
        <color indexed="63"/>
      </bottom>
    </border>
    <border>
      <left style="thick"/>
      <right style="medium"/>
      <top style="thick"/>
      <bottom style="medium"/>
    </border>
    <border>
      <left style="medium"/>
      <right style="medium"/>
      <top style="thick"/>
      <bottom style="medium"/>
    </border>
    <border>
      <left style="medium"/>
      <right style="thick"/>
      <top style="thick"/>
      <bottom style="medium"/>
    </border>
    <border>
      <left style="medium"/>
      <right>
        <color indexed="63"/>
      </right>
      <top>
        <color indexed="63"/>
      </top>
      <bottom style="medium"/>
    </border>
    <border>
      <left>
        <color indexed="63"/>
      </left>
      <right>
        <color indexed="63"/>
      </right>
      <top style="double"/>
      <bottom style="double"/>
    </border>
    <border>
      <left style="double"/>
      <right style="double"/>
      <top>
        <color indexed="63"/>
      </top>
      <bottom style="double"/>
    </border>
    <border>
      <left>
        <color indexed="63"/>
      </left>
      <right style="medium"/>
      <top style="double"/>
      <bottom style="double"/>
    </border>
    <border>
      <left style="medium"/>
      <right style="double"/>
      <top style="double"/>
      <bottom>
        <color indexed="63"/>
      </bottom>
    </border>
    <border>
      <left style="medium"/>
      <right style="double"/>
      <top>
        <color indexed="63"/>
      </top>
      <bottom style="double"/>
    </border>
    <border>
      <left style="medium"/>
      <right>
        <color indexed="63"/>
      </right>
      <top style="double"/>
      <bottom style="double"/>
    </border>
    <border>
      <left style="thick"/>
      <right style="thick"/>
      <top style="thick"/>
      <bottom>
        <color indexed="63"/>
      </bottom>
    </border>
    <border>
      <left>
        <color indexed="63"/>
      </left>
      <right>
        <color indexed="63"/>
      </right>
      <top style="thick"/>
      <bottom style="thick"/>
    </border>
    <border>
      <left>
        <color indexed="63"/>
      </left>
      <right style="thick"/>
      <top style="thick"/>
      <bottom>
        <color indexed="63"/>
      </bottom>
    </border>
    <border>
      <left style="thick"/>
      <right>
        <color indexed="63"/>
      </right>
      <top style="thick"/>
      <bottom style="double"/>
    </border>
    <border>
      <left>
        <color indexed="63"/>
      </left>
      <right>
        <color indexed="63"/>
      </right>
      <top style="thick"/>
      <bottom style="double"/>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ck"/>
      <right style="double"/>
      <top>
        <color indexed="63"/>
      </top>
      <bottom style="double"/>
    </border>
    <border>
      <left>
        <color indexed="63"/>
      </left>
      <right style="thick"/>
      <top style="thick"/>
      <bottom style="thick"/>
    </border>
    <border>
      <left>
        <color indexed="63"/>
      </left>
      <right style="thick"/>
      <top style="thick"/>
      <bottom style="double"/>
    </border>
    <border>
      <left style="thick"/>
      <right style="double"/>
      <top>
        <color indexed="63"/>
      </top>
      <bottom>
        <color indexed="63"/>
      </bottom>
    </border>
    <border>
      <left>
        <color indexed="63"/>
      </left>
      <right style="thick"/>
      <top style="double"/>
      <bottom style="double"/>
    </border>
    <border>
      <left style="double"/>
      <right style="double"/>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double"/>
      <bottom style="double"/>
    </border>
    <border>
      <left style="medium"/>
      <right style="medium"/>
      <top style="thick"/>
      <bottom style="thin"/>
    </border>
    <border>
      <left style="thick"/>
      <right>
        <color indexed="63"/>
      </right>
      <top style="medium"/>
      <bottom>
        <color indexed="63"/>
      </bottom>
    </border>
    <border>
      <left>
        <color indexed="63"/>
      </left>
      <right style="thick"/>
      <top style="medium"/>
      <bottom>
        <color indexed="63"/>
      </bottom>
    </border>
    <border>
      <left>
        <color indexed="63"/>
      </left>
      <right>
        <color indexed="63"/>
      </right>
      <top style="medium"/>
      <bottom style="thick"/>
    </border>
    <border>
      <left>
        <color indexed="63"/>
      </left>
      <right style="double"/>
      <top style="double"/>
      <bottom>
        <color indexed="63"/>
      </bottom>
    </border>
    <border>
      <left>
        <color indexed="63"/>
      </left>
      <right style="double"/>
      <top>
        <color indexed="63"/>
      </top>
      <bottom style="double"/>
    </border>
    <border>
      <left>
        <color indexed="63"/>
      </left>
      <right style="thick"/>
      <top>
        <color indexed="63"/>
      </top>
      <bottom style="medium"/>
    </border>
    <border>
      <left style="thick"/>
      <right style="double"/>
      <top>
        <color indexed="63"/>
      </top>
      <bottom style="medium"/>
    </border>
    <border>
      <left style="double"/>
      <right style="double"/>
      <top>
        <color indexed="63"/>
      </top>
      <bottom style="medium"/>
    </border>
    <border>
      <left>
        <color indexed="63"/>
      </left>
      <right>
        <color indexed="63"/>
      </right>
      <top>
        <color indexed="63"/>
      </top>
      <bottom style="thin"/>
    </border>
    <border>
      <left>
        <color indexed="63"/>
      </left>
      <right style="thin"/>
      <top style="medium"/>
      <bottom style="thin"/>
    </border>
    <border>
      <left style="medium"/>
      <right style="double"/>
      <top>
        <color indexed="63"/>
      </top>
      <bottom style="medium"/>
    </border>
    <border>
      <left>
        <color indexed="63"/>
      </left>
      <right>
        <color indexed="63"/>
      </right>
      <top style="thin"/>
      <bottom style="medium"/>
    </border>
    <border>
      <left style="medium"/>
      <right>
        <color indexed="63"/>
      </right>
      <top>
        <color indexed="63"/>
      </top>
      <bottom style="double"/>
    </border>
    <border>
      <left>
        <color indexed="63"/>
      </left>
      <right>
        <color indexed="63"/>
      </right>
      <top>
        <color indexed="63"/>
      </top>
      <bottom style="double"/>
    </border>
    <border>
      <left>
        <color indexed="63"/>
      </left>
      <right>
        <color indexed="63"/>
      </right>
      <top style="medium"/>
      <bottom style="medium"/>
    </border>
    <border>
      <left style="medium"/>
      <right/>
      <top style="thick"/>
      <bottom style="thin"/>
    </border>
    <border>
      <left>
        <color indexed="63"/>
      </left>
      <right>
        <color indexed="63"/>
      </right>
      <top style="thick"/>
      <bottom style="thin"/>
    </border>
    <border>
      <left>
        <color indexed="63"/>
      </left>
      <right style="medium"/>
      <top style="thick"/>
      <bottom style="thin"/>
    </border>
    <border>
      <left>
        <color indexed="63"/>
      </left>
      <right style="thick"/>
      <top style="thick"/>
      <bottom style="thin"/>
    </border>
    <border>
      <left>
        <color indexed="63"/>
      </left>
      <right style="thick"/>
      <top style="thin"/>
      <bottom style="thin"/>
    </border>
    <border>
      <left style="medium"/>
      <right style="thick"/>
      <top style="thin"/>
      <bottom>
        <color indexed="63"/>
      </bottom>
    </border>
    <border>
      <left style="double"/>
      <right style="thick"/>
      <top style="double"/>
      <bottom style="double"/>
    </border>
    <border>
      <left style="thick"/>
      <right>
        <color indexed="63"/>
      </right>
      <top style="thin"/>
      <bottom style="thick"/>
    </border>
    <border>
      <left>
        <color indexed="63"/>
      </left>
      <right>
        <color indexed="63"/>
      </right>
      <top style="thin"/>
      <bottom style="thick"/>
    </border>
    <border>
      <left style="medium"/>
      <right style="thick"/>
      <top style="thin"/>
      <bottom style="medium"/>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5" fillId="2" borderId="0" applyNumberFormat="0" applyBorder="0" applyAlignment="0" applyProtection="0"/>
    <xf numFmtId="0" fontId="185" fillId="3" borderId="0" applyNumberFormat="0" applyBorder="0" applyAlignment="0" applyProtection="0"/>
    <xf numFmtId="0" fontId="185" fillId="4" borderId="0" applyNumberFormat="0" applyBorder="0" applyAlignment="0" applyProtection="0"/>
    <xf numFmtId="0" fontId="185" fillId="5" borderId="0" applyNumberFormat="0" applyBorder="0" applyAlignment="0" applyProtection="0"/>
    <xf numFmtId="0" fontId="185" fillId="6" borderId="0" applyNumberFormat="0" applyBorder="0" applyAlignment="0" applyProtection="0"/>
    <xf numFmtId="0" fontId="185" fillId="7" borderId="0" applyNumberFormat="0" applyBorder="0" applyAlignment="0" applyProtection="0"/>
    <xf numFmtId="0" fontId="185" fillId="8" borderId="0" applyNumberFormat="0" applyBorder="0" applyAlignment="0" applyProtection="0"/>
    <xf numFmtId="0" fontId="185" fillId="9" borderId="0" applyNumberFormat="0" applyBorder="0" applyAlignment="0" applyProtection="0"/>
    <xf numFmtId="0" fontId="185" fillId="10" borderId="0" applyNumberFormat="0" applyBorder="0" applyAlignment="0" applyProtection="0"/>
    <xf numFmtId="0" fontId="185" fillId="11" borderId="0" applyNumberFormat="0" applyBorder="0" applyAlignment="0" applyProtection="0"/>
    <xf numFmtId="0" fontId="185" fillId="12" borderId="0" applyNumberFormat="0" applyBorder="0" applyAlignment="0" applyProtection="0"/>
    <xf numFmtId="0" fontId="185" fillId="13" borderId="0" applyNumberFormat="0" applyBorder="0" applyAlignment="0" applyProtection="0"/>
    <xf numFmtId="0" fontId="186" fillId="14" borderId="0" applyNumberFormat="0" applyBorder="0" applyAlignment="0" applyProtection="0"/>
    <xf numFmtId="0" fontId="186" fillId="15" borderId="0" applyNumberFormat="0" applyBorder="0" applyAlignment="0" applyProtection="0"/>
    <xf numFmtId="0" fontId="186" fillId="16" borderId="0" applyNumberFormat="0" applyBorder="0" applyAlignment="0" applyProtection="0"/>
    <xf numFmtId="0" fontId="186" fillId="17" borderId="0" applyNumberFormat="0" applyBorder="0" applyAlignment="0" applyProtection="0"/>
    <xf numFmtId="0" fontId="186" fillId="18" borderId="0" applyNumberFormat="0" applyBorder="0" applyAlignment="0" applyProtection="0"/>
    <xf numFmtId="0" fontId="186" fillId="19" borderId="0" applyNumberFormat="0" applyBorder="0" applyAlignment="0" applyProtection="0"/>
    <xf numFmtId="0" fontId="186" fillId="20" borderId="0" applyNumberFormat="0" applyBorder="0" applyAlignment="0" applyProtection="0"/>
    <xf numFmtId="0" fontId="186" fillId="21" borderId="0" applyNumberFormat="0" applyBorder="0" applyAlignment="0" applyProtection="0"/>
    <xf numFmtId="0" fontId="186" fillId="22" borderId="0" applyNumberFormat="0" applyBorder="0" applyAlignment="0" applyProtection="0"/>
    <xf numFmtId="0" fontId="186" fillId="23" borderId="0" applyNumberFormat="0" applyBorder="0" applyAlignment="0" applyProtection="0"/>
    <xf numFmtId="0" fontId="186" fillId="24" borderId="0" applyNumberFormat="0" applyBorder="0" applyAlignment="0" applyProtection="0"/>
    <xf numFmtId="0" fontId="186" fillId="25" borderId="0" applyNumberFormat="0" applyBorder="0" applyAlignment="0" applyProtection="0"/>
    <xf numFmtId="0" fontId="187" fillId="26" borderId="0" applyNumberFormat="0" applyBorder="0" applyAlignment="0" applyProtection="0"/>
    <xf numFmtId="0" fontId="188" fillId="27" borderId="1" applyNumberFormat="0" applyAlignment="0" applyProtection="0"/>
    <xf numFmtId="0" fontId="18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0" fillId="0" borderId="0" applyNumberFormat="0" applyFill="0" applyBorder="0" applyAlignment="0" applyProtection="0"/>
    <xf numFmtId="0" fontId="6" fillId="0" borderId="0" applyNumberFormat="0" applyFill="0" applyBorder="0" applyAlignment="0" applyProtection="0"/>
    <xf numFmtId="0" fontId="191" fillId="29" borderId="0" applyNumberFormat="0" applyBorder="0" applyAlignment="0" applyProtection="0"/>
    <xf numFmtId="0" fontId="192" fillId="0" borderId="3" applyNumberFormat="0" applyFill="0" applyAlignment="0" applyProtection="0"/>
    <xf numFmtId="0" fontId="193" fillId="0" borderId="4" applyNumberFormat="0" applyFill="0" applyAlignment="0" applyProtection="0"/>
    <xf numFmtId="0" fontId="194" fillId="0" borderId="5" applyNumberFormat="0" applyFill="0" applyAlignment="0" applyProtection="0"/>
    <xf numFmtId="0" fontId="194" fillId="0" borderId="0" applyNumberFormat="0" applyFill="0" applyBorder="0" applyAlignment="0" applyProtection="0"/>
    <xf numFmtId="0" fontId="5" fillId="0" borderId="0" applyNumberFormat="0" applyFill="0" applyBorder="0" applyAlignment="0" applyProtection="0"/>
    <xf numFmtId="0" fontId="195" fillId="30" borderId="1" applyNumberFormat="0" applyAlignment="0" applyProtection="0"/>
    <xf numFmtId="0" fontId="196" fillId="0" borderId="6" applyNumberFormat="0" applyFill="0" applyAlignment="0" applyProtection="0"/>
    <xf numFmtId="0" fontId="197" fillId="31" borderId="0" applyNumberFormat="0" applyBorder="0" applyAlignment="0" applyProtection="0"/>
    <xf numFmtId="0" fontId="0" fillId="32" borderId="7" applyNumberFormat="0" applyFont="0" applyAlignment="0" applyProtection="0"/>
    <xf numFmtId="0" fontId="198" fillId="27" borderId="8" applyNumberFormat="0" applyAlignment="0" applyProtection="0"/>
    <xf numFmtId="9" fontId="0" fillId="0" borderId="0" applyFont="0" applyFill="0" applyBorder="0" applyAlignment="0" applyProtection="0"/>
    <xf numFmtId="0" fontId="199" fillId="0" borderId="0" applyNumberFormat="0" applyFill="0" applyBorder="0" applyAlignment="0" applyProtection="0"/>
    <xf numFmtId="0" fontId="200" fillId="0" borderId="9" applyNumberFormat="0" applyFill="0" applyAlignment="0" applyProtection="0"/>
    <xf numFmtId="0" fontId="201" fillId="0" borderId="0" applyNumberFormat="0" applyFill="0" applyBorder="0" applyAlignment="0" applyProtection="0"/>
  </cellStyleXfs>
  <cellXfs count="1594">
    <xf numFmtId="0" fontId="0" fillId="0" borderId="0" xfId="0" applyAlignment="1">
      <alignment/>
    </xf>
    <xf numFmtId="0" fontId="0" fillId="0" borderId="0" xfId="0" applyBorder="1" applyAlignment="1">
      <alignment/>
    </xf>
    <xf numFmtId="0" fontId="0" fillId="0" borderId="0" xfId="0" applyFont="1" applyAlignment="1">
      <alignment/>
    </xf>
    <xf numFmtId="0" fontId="0" fillId="0" borderId="0" xfId="0" applyAlignment="1">
      <alignment horizontal="right"/>
    </xf>
    <xf numFmtId="0" fontId="4" fillId="0" borderId="0" xfId="0" applyFont="1" applyBorder="1" applyAlignment="1">
      <alignment horizontal="right"/>
    </xf>
    <xf numFmtId="0" fontId="4" fillId="0" borderId="0" xfId="0" applyFont="1" applyAlignment="1">
      <alignment/>
    </xf>
    <xf numFmtId="0" fontId="4" fillId="0" borderId="0" xfId="0" applyFont="1" applyAlignment="1">
      <alignment horizontal="right"/>
    </xf>
    <xf numFmtId="9" fontId="4" fillId="0" borderId="0" xfId="0" applyNumberFormat="1" applyFont="1" applyBorder="1" applyAlignment="1">
      <alignment horizontal="right"/>
    </xf>
    <xf numFmtId="0" fontId="1" fillId="0" borderId="0" xfId="0" applyFont="1" applyBorder="1" applyAlignment="1">
      <alignment horizontal="center"/>
    </xf>
    <xf numFmtId="2" fontId="0" fillId="0" borderId="0" xfId="0" applyNumberFormat="1" applyAlignment="1">
      <alignment/>
    </xf>
    <xf numFmtId="0" fontId="7" fillId="0" borderId="0" xfId="0" applyFont="1" applyAlignment="1">
      <alignment/>
    </xf>
    <xf numFmtId="0" fontId="7" fillId="0" borderId="0" xfId="0" applyFont="1" applyAlignment="1">
      <alignment/>
    </xf>
    <xf numFmtId="0" fontId="10" fillId="0" borderId="0" xfId="0" applyFont="1" applyAlignment="1">
      <alignment/>
    </xf>
    <xf numFmtId="0" fontId="10" fillId="0" borderId="0" xfId="0" applyFont="1" applyBorder="1" applyAlignment="1">
      <alignment/>
    </xf>
    <xf numFmtId="0" fontId="8" fillId="0" borderId="0" xfId="0" applyFont="1" applyBorder="1" applyAlignment="1">
      <alignment horizontal="center"/>
    </xf>
    <xf numFmtId="0" fontId="10" fillId="0" borderId="0" xfId="0" applyFont="1" applyBorder="1" applyAlignment="1">
      <alignment horizontal="right"/>
    </xf>
    <xf numFmtId="0" fontId="12" fillId="0" borderId="0" xfId="0" applyFont="1" applyBorder="1" applyAlignment="1">
      <alignment/>
    </xf>
    <xf numFmtId="172" fontId="202" fillId="0" borderId="0" xfId="0" applyNumberFormat="1" applyFont="1" applyBorder="1" applyAlignment="1">
      <alignment/>
    </xf>
    <xf numFmtId="0" fontId="202" fillId="0" borderId="0" xfId="0" applyFont="1" applyAlignment="1">
      <alignment/>
    </xf>
    <xf numFmtId="0" fontId="11" fillId="0" borderId="10" xfId="0" applyFont="1" applyFill="1" applyBorder="1" applyAlignment="1">
      <alignment horizontal="center" vertical="center" wrapText="1"/>
    </xf>
    <xf numFmtId="172" fontId="0" fillId="0" borderId="0" xfId="0" applyNumberFormat="1" applyFont="1" applyAlignment="1">
      <alignment/>
    </xf>
    <xf numFmtId="172" fontId="0" fillId="0" borderId="0" xfId="0" applyNumberFormat="1" applyFont="1" applyBorder="1" applyAlignment="1">
      <alignment/>
    </xf>
    <xf numFmtId="0" fontId="1" fillId="33" borderId="0" xfId="0" applyFont="1" applyFill="1" applyBorder="1" applyAlignment="1">
      <alignment horizontal="center" vertical="center"/>
    </xf>
    <xf numFmtId="172" fontId="203" fillId="0" borderId="0" xfId="0" applyNumberFormat="1" applyFont="1" applyAlignment="1">
      <alignment/>
    </xf>
    <xf numFmtId="0" fontId="203" fillId="0" borderId="0" xfId="0" applyFont="1" applyAlignment="1">
      <alignment/>
    </xf>
    <xf numFmtId="172" fontId="203" fillId="33" borderId="0" xfId="0" applyNumberFormat="1" applyFont="1" applyFill="1" applyAlignment="1">
      <alignment/>
    </xf>
    <xf numFmtId="172" fontId="202" fillId="33" borderId="0" xfId="0" applyNumberFormat="1" applyFont="1" applyFill="1" applyAlignment="1">
      <alignment/>
    </xf>
    <xf numFmtId="0" fontId="204" fillId="0" borderId="0" xfId="0" applyFont="1" applyBorder="1" applyAlignment="1">
      <alignment horizontal="left"/>
    </xf>
    <xf numFmtId="0" fontId="204" fillId="0" borderId="0" xfId="0" applyFont="1" applyBorder="1" applyAlignment="1">
      <alignment vertical="center"/>
    </xf>
    <xf numFmtId="0" fontId="11" fillId="0" borderId="0" xfId="0" applyFont="1" applyBorder="1" applyAlignment="1">
      <alignment horizontal="right"/>
    </xf>
    <xf numFmtId="0" fontId="4" fillId="0" borderId="0" xfId="0" applyFont="1" applyAlignment="1">
      <alignment/>
    </xf>
    <xf numFmtId="0" fontId="0" fillId="0" borderId="0" xfId="0" applyAlignment="1">
      <alignment/>
    </xf>
    <xf numFmtId="0" fontId="3" fillId="0" borderId="11" xfId="0" applyFont="1" applyBorder="1" applyAlignment="1">
      <alignment vertical="center"/>
    </xf>
    <xf numFmtId="0" fontId="14" fillId="0" borderId="0" xfId="0" applyFont="1" applyFill="1" applyBorder="1" applyAlignment="1">
      <alignment vertical="center" wrapText="1"/>
    </xf>
    <xf numFmtId="0" fontId="7" fillId="0" borderId="0" xfId="0" applyFont="1" applyAlignment="1">
      <alignment wrapText="1"/>
    </xf>
    <xf numFmtId="0" fontId="7" fillId="0" borderId="0" xfId="0" applyNumberFormat="1" applyFont="1" applyAlignment="1">
      <alignment/>
    </xf>
    <xf numFmtId="0" fontId="0" fillId="0" borderId="0" xfId="0" applyFont="1" applyBorder="1" applyAlignment="1">
      <alignment/>
    </xf>
    <xf numFmtId="172" fontId="0" fillId="33" borderId="0" xfId="0" applyNumberFormat="1" applyFont="1" applyFill="1" applyAlignment="1">
      <alignment/>
    </xf>
    <xf numFmtId="0" fontId="205" fillId="0" borderId="0" xfId="0" applyFont="1" applyAlignment="1">
      <alignment/>
    </xf>
    <xf numFmtId="0" fontId="7" fillId="0" borderId="0" xfId="0" applyFont="1" applyAlignment="1">
      <alignment horizontal="right"/>
    </xf>
    <xf numFmtId="0" fontId="13"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206" fillId="0" borderId="0" xfId="0" applyFont="1" applyFill="1" applyBorder="1" applyAlignment="1">
      <alignment horizontal="left" vertical="center" wrapText="1"/>
    </xf>
    <xf numFmtId="2" fontId="206" fillId="34" borderId="0" xfId="0" applyNumberFormat="1" applyFont="1" applyFill="1" applyBorder="1" applyAlignment="1">
      <alignment horizontal="left" vertical="center" wrapText="1"/>
    </xf>
    <xf numFmtId="2" fontId="207" fillId="34" borderId="0" xfId="0" applyNumberFormat="1" applyFont="1" applyFill="1" applyBorder="1" applyAlignment="1">
      <alignment horizontal="left" vertical="center" wrapText="1"/>
    </xf>
    <xf numFmtId="172" fontId="11" fillId="34" borderId="0" xfId="0" applyNumberFormat="1" applyFont="1" applyFill="1" applyBorder="1" applyAlignment="1">
      <alignment horizontal="center" vertical="center" wrapText="1"/>
    </xf>
    <xf numFmtId="2" fontId="8" fillId="34" borderId="0" xfId="0" applyNumberFormat="1" applyFont="1" applyFill="1" applyBorder="1" applyAlignment="1">
      <alignment horizontal="center" vertical="center" wrapText="1"/>
    </xf>
    <xf numFmtId="2" fontId="208" fillId="34" borderId="0" xfId="0" applyNumberFormat="1" applyFont="1" applyFill="1" applyBorder="1" applyAlignment="1">
      <alignment horizontal="center" vertical="center" wrapText="1"/>
    </xf>
    <xf numFmtId="0" fontId="10" fillId="0" borderId="0" xfId="0" applyFont="1" applyAlignment="1">
      <alignment horizontal="right"/>
    </xf>
    <xf numFmtId="0" fontId="10" fillId="0" borderId="0" xfId="0" applyFont="1" applyAlignment="1">
      <alignment vertical="center"/>
    </xf>
    <xf numFmtId="0" fontId="10" fillId="0" borderId="0" xfId="0" applyFont="1" applyBorder="1" applyAlignment="1">
      <alignment vertical="center"/>
    </xf>
    <xf numFmtId="0" fontId="10" fillId="0" borderId="0" xfId="0" applyFont="1" applyAlignment="1">
      <alignment horizontal="right" vertical="center"/>
    </xf>
    <xf numFmtId="0" fontId="10" fillId="0" borderId="0" xfId="0" applyFont="1" applyBorder="1" applyAlignment="1">
      <alignment horizontal="center" vertical="center" wrapText="1"/>
    </xf>
    <xf numFmtId="0" fontId="8" fillId="0" borderId="0" xfId="0" applyFont="1" applyAlignment="1">
      <alignment horizontal="right" vertical="center"/>
    </xf>
    <xf numFmtId="0" fontId="10" fillId="0" borderId="0" xfId="0" applyFont="1" applyBorder="1" applyAlignment="1" quotePrefix="1">
      <alignment vertical="center"/>
    </xf>
    <xf numFmtId="0" fontId="10" fillId="0" borderId="0" xfId="0" applyFont="1" applyBorder="1" applyAlignment="1">
      <alignment vertical="center" wrapText="1"/>
    </xf>
    <xf numFmtId="0" fontId="10"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Alignment="1" quotePrefix="1">
      <alignment vertical="center" wrapText="1"/>
    </xf>
    <xf numFmtId="0" fontId="10" fillId="0" borderId="0" xfId="0" applyFont="1" applyAlignment="1">
      <alignment/>
    </xf>
    <xf numFmtId="0" fontId="209" fillId="0" borderId="0" xfId="0" applyFont="1" applyAlignment="1">
      <alignment/>
    </xf>
    <xf numFmtId="0" fontId="7" fillId="0" borderId="0" xfId="0" applyFont="1" applyBorder="1" applyAlignment="1">
      <alignment/>
    </xf>
    <xf numFmtId="0" fontId="8" fillId="0" borderId="12" xfId="0" applyFont="1" applyFill="1" applyBorder="1" applyAlignment="1">
      <alignment horizontal="center" vertical="center" wrapText="1"/>
    </xf>
    <xf numFmtId="0" fontId="8" fillId="0" borderId="12" xfId="0" applyFont="1" applyFill="1" applyBorder="1" applyAlignment="1">
      <alignment vertical="center" wrapText="1"/>
    </xf>
    <xf numFmtId="0" fontId="210" fillId="0" borderId="12" xfId="0" applyFont="1" applyFill="1" applyBorder="1" applyAlignment="1">
      <alignment horizontal="center" vertical="center" wrapText="1"/>
    </xf>
    <xf numFmtId="0" fontId="8" fillId="0" borderId="13" xfId="0" applyFont="1" applyFill="1" applyBorder="1" applyAlignment="1">
      <alignment horizontal="left" vertical="center" wrapText="1"/>
    </xf>
    <xf numFmtId="0" fontId="8" fillId="0" borderId="12" xfId="0" applyFont="1" applyFill="1" applyBorder="1" applyAlignment="1">
      <alignment horizontal="left" vertical="center" wrapText="1"/>
    </xf>
    <xf numFmtId="9" fontId="8" fillId="0" borderId="12" xfId="59" applyFont="1" applyFill="1" applyBorder="1" applyAlignment="1">
      <alignment horizontal="left" vertical="center" wrapText="1"/>
    </xf>
    <xf numFmtId="2" fontId="8" fillId="34" borderId="12" xfId="0" applyNumberFormat="1" applyFont="1" applyFill="1" applyBorder="1" applyAlignment="1">
      <alignment horizontal="left" vertical="center" wrapText="1"/>
    </xf>
    <xf numFmtId="2" fontId="10" fillId="0" borderId="0" xfId="0" applyNumberFormat="1" applyFont="1" applyAlignment="1">
      <alignment/>
    </xf>
    <xf numFmtId="9" fontId="10" fillId="0" borderId="0" xfId="0" applyNumberFormat="1" applyFont="1" applyBorder="1" applyAlignment="1">
      <alignment horizontal="right"/>
    </xf>
    <xf numFmtId="0" fontId="10" fillId="0" borderId="0" xfId="0" applyFont="1" applyBorder="1" applyAlignment="1">
      <alignment horizontal="center"/>
    </xf>
    <xf numFmtId="0" fontId="10" fillId="0" borderId="0" xfId="0" applyFont="1" applyBorder="1" applyAlignment="1">
      <alignment vertical="center" readingOrder="1"/>
    </xf>
    <xf numFmtId="0" fontId="211" fillId="0" borderId="0" xfId="0" applyFont="1" applyAlignment="1">
      <alignment vertical="center" readingOrder="1"/>
    </xf>
    <xf numFmtId="0" fontId="10" fillId="0" borderId="0" xfId="0" applyFont="1" applyBorder="1" applyAlignment="1">
      <alignment/>
    </xf>
    <xf numFmtId="0" fontId="10" fillId="0" borderId="0" xfId="0" applyFont="1" applyBorder="1" applyAlignment="1" quotePrefix="1">
      <alignment/>
    </xf>
    <xf numFmtId="0" fontId="10" fillId="0" borderId="0" xfId="0" applyFont="1" applyAlignment="1">
      <alignment vertical="center" readingOrder="1"/>
    </xf>
    <xf numFmtId="0" fontId="8" fillId="0" borderId="0" xfId="0" applyFont="1" applyAlignment="1">
      <alignment horizontal="right"/>
    </xf>
    <xf numFmtId="0" fontId="9"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212" fillId="0" borderId="0" xfId="0" applyFont="1" applyFill="1" applyBorder="1" applyAlignment="1">
      <alignment horizontal="left" vertical="center" wrapText="1"/>
    </xf>
    <xf numFmtId="2" fontId="212" fillId="34" borderId="0" xfId="0" applyNumberFormat="1" applyFont="1" applyFill="1" applyBorder="1" applyAlignment="1">
      <alignment horizontal="left" vertical="center" wrapText="1"/>
    </xf>
    <xf numFmtId="2" fontId="213" fillId="34" borderId="0" xfId="0" applyNumberFormat="1" applyFont="1" applyFill="1" applyBorder="1" applyAlignment="1">
      <alignment horizontal="left" vertical="center" wrapText="1"/>
    </xf>
    <xf numFmtId="0" fontId="10" fillId="0" borderId="14" xfId="0" applyFont="1" applyBorder="1" applyAlignment="1">
      <alignment vertical="center"/>
    </xf>
    <xf numFmtId="0" fontId="8" fillId="35" borderId="15" xfId="0" applyFont="1" applyFill="1" applyBorder="1" applyAlignment="1">
      <alignment horizontal="center" vertical="center" textRotation="180" wrapText="1"/>
    </xf>
    <xf numFmtId="0" fontId="8" fillId="35" borderId="16" xfId="0" applyFont="1" applyFill="1" applyBorder="1" applyAlignment="1">
      <alignment horizontal="center" vertical="center" textRotation="180" wrapText="1"/>
    </xf>
    <xf numFmtId="0" fontId="8" fillId="36" borderId="16" xfId="0" applyFont="1" applyFill="1" applyBorder="1" applyAlignment="1">
      <alignment horizontal="center" vertical="center" textRotation="180" wrapText="1"/>
    </xf>
    <xf numFmtId="0" fontId="17" fillId="0" borderId="12" xfId="0" applyFont="1" applyFill="1" applyBorder="1" applyAlignment="1">
      <alignment horizontal="center" vertical="center" wrapText="1"/>
    </xf>
    <xf numFmtId="0" fontId="18" fillId="0" borderId="0" xfId="0" applyFont="1" applyAlignment="1">
      <alignment/>
    </xf>
    <xf numFmtId="0" fontId="214" fillId="0" borderId="12" xfId="0" applyFont="1" applyFill="1" applyBorder="1" applyAlignment="1">
      <alignment horizontal="center" vertical="center" wrapText="1"/>
    </xf>
    <xf numFmtId="2" fontId="18" fillId="0" borderId="0" xfId="0" applyNumberFormat="1" applyFont="1" applyAlignment="1">
      <alignment/>
    </xf>
    <xf numFmtId="0" fontId="215" fillId="0" borderId="0" xfId="0" applyFont="1" applyAlignment="1">
      <alignment/>
    </xf>
    <xf numFmtId="0" fontId="216" fillId="0" borderId="0" xfId="0" applyFont="1" applyAlignment="1">
      <alignment/>
    </xf>
    <xf numFmtId="0" fontId="17" fillId="0" borderId="12" xfId="0" applyFont="1" applyFill="1" applyBorder="1" applyAlignment="1">
      <alignment horizontal="left" vertical="center" wrapText="1"/>
    </xf>
    <xf numFmtId="0" fontId="8" fillId="0" borderId="12" xfId="0" applyFont="1" applyFill="1" applyBorder="1" applyAlignment="1">
      <alignment wrapText="1"/>
    </xf>
    <xf numFmtId="0" fontId="8" fillId="35" borderId="17" xfId="0" applyFont="1" applyFill="1" applyBorder="1" applyAlignment="1">
      <alignment horizontal="center" vertical="center" textRotation="180" wrapText="1"/>
    </xf>
    <xf numFmtId="0" fontId="8" fillId="36" borderId="17" xfId="0" applyFont="1" applyFill="1" applyBorder="1" applyAlignment="1">
      <alignment horizontal="center" vertical="center" textRotation="180" wrapText="1"/>
    </xf>
    <xf numFmtId="0" fontId="8" fillId="0" borderId="18" xfId="0" applyFont="1" applyFill="1" applyBorder="1" applyAlignment="1">
      <alignment horizontal="left" vertical="center" wrapText="1"/>
    </xf>
    <xf numFmtId="2" fontId="8" fillId="34" borderId="18" xfId="0" applyNumberFormat="1" applyFont="1" applyFill="1" applyBorder="1" applyAlignment="1">
      <alignment horizontal="left" vertical="center" wrapText="1"/>
    </xf>
    <xf numFmtId="2" fontId="8" fillId="35" borderId="17" xfId="0" applyNumberFormat="1" applyFont="1" applyFill="1" applyBorder="1" applyAlignment="1">
      <alignment horizontal="center" vertical="center"/>
    </xf>
    <xf numFmtId="172" fontId="41" fillId="34" borderId="19" xfId="0" applyNumberFormat="1" applyFont="1" applyFill="1" applyBorder="1" applyAlignment="1">
      <alignment horizontal="center" vertical="center"/>
    </xf>
    <xf numFmtId="172" fontId="41" fillId="34" borderId="10" xfId="0" applyNumberFormat="1" applyFont="1" applyFill="1" applyBorder="1" applyAlignment="1">
      <alignment horizontal="center" vertical="center"/>
    </xf>
    <xf numFmtId="172" fontId="217" fillId="0" borderId="0" xfId="0" applyNumberFormat="1" applyFont="1" applyBorder="1" applyAlignment="1">
      <alignment/>
    </xf>
    <xf numFmtId="0" fontId="217" fillId="0" borderId="0" xfId="0" applyFont="1" applyAlignment="1">
      <alignment/>
    </xf>
    <xf numFmtId="2" fontId="16" fillId="34" borderId="12" xfId="0" applyNumberFormat="1" applyFont="1" applyFill="1" applyBorder="1" applyAlignment="1">
      <alignment horizontal="center" vertical="center" wrapText="1"/>
    </xf>
    <xf numFmtId="0" fontId="19" fillId="0" borderId="0" xfId="0" applyFont="1" applyAlignment="1">
      <alignment/>
    </xf>
    <xf numFmtId="2" fontId="19" fillId="0" borderId="0" xfId="0" applyNumberFormat="1" applyFont="1" applyAlignment="1">
      <alignment/>
    </xf>
    <xf numFmtId="0" fontId="17" fillId="0" borderId="0" xfId="0" applyFont="1" applyBorder="1" applyAlignment="1">
      <alignment horizontal="center"/>
    </xf>
    <xf numFmtId="0" fontId="18" fillId="0" borderId="0" xfId="0" applyFont="1" applyBorder="1" applyAlignment="1">
      <alignment horizontal="right"/>
    </xf>
    <xf numFmtId="0" fontId="218" fillId="0" borderId="0" xfId="0" applyFont="1" applyAlignment="1">
      <alignment/>
    </xf>
    <xf numFmtId="0" fontId="11" fillId="0" borderId="0" xfId="0" applyFont="1" applyFill="1" applyBorder="1" applyAlignment="1">
      <alignment horizontal="center" vertical="center" wrapText="1"/>
    </xf>
    <xf numFmtId="9" fontId="17" fillId="0" borderId="12" xfId="59" applyFont="1" applyFill="1" applyBorder="1" applyAlignment="1">
      <alignment horizontal="left" vertical="center" wrapText="1"/>
    </xf>
    <xf numFmtId="0" fontId="17" fillId="0" borderId="18" xfId="0" applyFont="1" applyFill="1" applyBorder="1" applyAlignment="1">
      <alignment horizontal="left" vertical="center" wrapText="1"/>
    </xf>
    <xf numFmtId="2" fontId="17" fillId="34" borderId="12" xfId="0" applyNumberFormat="1" applyFont="1" applyFill="1" applyBorder="1" applyAlignment="1">
      <alignment horizontal="left" vertical="center" wrapText="1"/>
    </xf>
    <xf numFmtId="2" fontId="17" fillId="34" borderId="18" xfId="0" applyNumberFormat="1" applyFont="1" applyFill="1" applyBorder="1" applyAlignment="1">
      <alignment horizontal="left" vertical="center" wrapText="1"/>
    </xf>
    <xf numFmtId="172" fontId="17" fillId="0" borderId="0" xfId="0" applyNumberFormat="1" applyFont="1" applyBorder="1" applyAlignment="1">
      <alignment horizontal="right"/>
    </xf>
    <xf numFmtId="0" fontId="17" fillId="35" borderId="15" xfId="0" applyFont="1" applyFill="1" applyBorder="1" applyAlignment="1">
      <alignment horizontal="center" vertical="center" textRotation="180" wrapText="1"/>
    </xf>
    <xf numFmtId="0" fontId="17" fillId="35" borderId="16" xfId="0" applyFont="1" applyFill="1" applyBorder="1" applyAlignment="1">
      <alignment horizontal="center" vertical="center" textRotation="180" wrapText="1"/>
    </xf>
    <xf numFmtId="0" fontId="17" fillId="36" borderId="16" xfId="0" applyFont="1" applyFill="1" applyBorder="1" applyAlignment="1">
      <alignment horizontal="center" vertical="center" textRotation="180" wrapText="1"/>
    </xf>
    <xf numFmtId="0" fontId="18" fillId="0" borderId="0" xfId="0" applyFont="1" applyAlignment="1">
      <alignment/>
    </xf>
    <xf numFmtId="0" fontId="17" fillId="35" borderId="17" xfId="0" applyFont="1" applyFill="1" applyBorder="1" applyAlignment="1">
      <alignment horizontal="center" vertical="center" textRotation="180" wrapText="1"/>
    </xf>
    <xf numFmtId="0" fontId="17" fillId="36" borderId="17" xfId="0" applyFont="1" applyFill="1" applyBorder="1" applyAlignment="1">
      <alignment horizontal="center" vertical="center" textRotation="180" wrapText="1"/>
    </xf>
    <xf numFmtId="0" fontId="8" fillId="36" borderId="15" xfId="0" applyFont="1" applyFill="1" applyBorder="1" applyAlignment="1">
      <alignment horizontal="center" vertical="center" textRotation="180" wrapText="1"/>
    </xf>
    <xf numFmtId="0" fontId="8" fillId="36" borderId="20" xfId="0" applyFont="1" applyFill="1" applyBorder="1" applyAlignment="1">
      <alignment horizontal="center" vertical="center" textRotation="180" wrapText="1"/>
    </xf>
    <xf numFmtId="0" fontId="210" fillId="0" borderId="12" xfId="0" applyFont="1" applyFill="1" applyBorder="1" applyAlignment="1">
      <alignment vertical="center" wrapText="1"/>
    </xf>
    <xf numFmtId="172" fontId="8" fillId="35" borderId="17" xfId="0" applyNumberFormat="1" applyFont="1" applyFill="1" applyBorder="1" applyAlignment="1">
      <alignment horizontal="center" vertical="center"/>
    </xf>
    <xf numFmtId="172" fontId="8" fillId="36" borderId="17" xfId="0" applyNumberFormat="1" applyFont="1" applyFill="1" applyBorder="1" applyAlignment="1">
      <alignment horizontal="center" vertical="center"/>
    </xf>
    <xf numFmtId="0" fontId="8" fillId="36" borderId="15" xfId="0" applyFont="1" applyFill="1" applyBorder="1" applyAlignment="1">
      <alignment horizontal="center" vertical="center" textRotation="180" wrapText="1"/>
    </xf>
    <xf numFmtId="0" fontId="8" fillId="36" borderId="21" xfId="0" applyFont="1" applyFill="1" applyBorder="1" applyAlignment="1">
      <alignment horizontal="center" vertical="center" textRotation="180" wrapText="1"/>
    </xf>
    <xf numFmtId="0" fontId="8" fillId="35" borderId="22" xfId="0" applyFont="1" applyFill="1" applyBorder="1" applyAlignment="1">
      <alignment horizontal="center" vertical="center" textRotation="180" wrapText="1"/>
    </xf>
    <xf numFmtId="0" fontId="8" fillId="35" borderId="21" xfId="0" applyFont="1" applyFill="1" applyBorder="1" applyAlignment="1">
      <alignment horizontal="center" vertical="center" textRotation="180" wrapText="1"/>
    </xf>
    <xf numFmtId="172" fontId="17" fillId="35" borderId="17" xfId="0" applyNumberFormat="1" applyFont="1" applyFill="1" applyBorder="1" applyAlignment="1">
      <alignment horizontal="center" vertical="center" wrapText="1"/>
    </xf>
    <xf numFmtId="0" fontId="8" fillId="36" borderId="23" xfId="0" applyFont="1" applyFill="1" applyBorder="1" applyAlignment="1">
      <alignment horizontal="center" vertical="center" textRotation="180" wrapText="1"/>
    </xf>
    <xf numFmtId="0" fontId="8" fillId="36" borderId="24" xfId="0" applyFont="1" applyFill="1" applyBorder="1" applyAlignment="1">
      <alignment horizontal="center" vertical="center" textRotation="180" wrapText="1"/>
    </xf>
    <xf numFmtId="0" fontId="8" fillId="36" borderId="25" xfId="0" applyFont="1" applyFill="1" applyBorder="1" applyAlignment="1">
      <alignment horizontal="center" vertical="center" textRotation="180" wrapText="1"/>
    </xf>
    <xf numFmtId="0" fontId="205" fillId="0" borderId="0" xfId="0" applyFont="1" applyAlignment="1">
      <alignment/>
    </xf>
    <xf numFmtId="0" fontId="217" fillId="0" borderId="0" xfId="0" applyFont="1" applyAlignment="1">
      <alignment/>
    </xf>
    <xf numFmtId="0" fontId="219" fillId="0" borderId="0" xfId="0" applyFont="1" applyBorder="1" applyAlignment="1">
      <alignment horizontal="center"/>
    </xf>
    <xf numFmtId="0" fontId="99" fillId="0" borderId="0" xfId="0" applyFont="1" applyAlignment="1">
      <alignment/>
    </xf>
    <xf numFmtId="0" fontId="100" fillId="0" borderId="0" xfId="0" applyFont="1" applyAlignment="1">
      <alignment/>
    </xf>
    <xf numFmtId="0" fontId="62" fillId="0" borderId="0" xfId="0" applyFont="1" applyBorder="1" applyAlignment="1">
      <alignment vertical="center"/>
    </xf>
    <xf numFmtId="0" fontId="38" fillId="34" borderId="13" xfId="0" applyFont="1" applyFill="1" applyBorder="1" applyAlignment="1">
      <alignment horizontal="left" vertical="center" wrapText="1"/>
    </xf>
    <xf numFmtId="0" fontId="205" fillId="0" borderId="0" xfId="0" applyFont="1" applyAlignment="1">
      <alignment/>
    </xf>
    <xf numFmtId="0" fontId="0" fillId="0" borderId="0" xfId="0" applyFont="1" applyAlignment="1">
      <alignment/>
    </xf>
    <xf numFmtId="0" fontId="220" fillId="0" borderId="0" xfId="0" applyFont="1" applyAlignment="1">
      <alignment/>
    </xf>
    <xf numFmtId="0" fontId="221" fillId="0" borderId="12" xfId="0" applyFont="1" applyFill="1" applyBorder="1" applyAlignment="1">
      <alignment horizontal="left" vertical="center" wrapText="1"/>
    </xf>
    <xf numFmtId="2" fontId="63" fillId="34" borderId="12" xfId="0" applyNumberFormat="1" applyFont="1" applyFill="1" applyBorder="1" applyAlignment="1">
      <alignment horizontal="left" vertical="center" wrapText="1"/>
    </xf>
    <xf numFmtId="0" fontId="41" fillId="0" borderId="0" xfId="0" applyFont="1" applyBorder="1" applyAlignment="1">
      <alignment/>
    </xf>
    <xf numFmtId="0" fontId="41" fillId="0" borderId="0" xfId="0" applyFont="1" applyBorder="1" applyAlignment="1">
      <alignment wrapText="1"/>
    </xf>
    <xf numFmtId="172" fontId="103" fillId="0" borderId="0" xfId="0" applyNumberFormat="1" applyFont="1" applyBorder="1" applyAlignment="1">
      <alignment/>
    </xf>
    <xf numFmtId="172" fontId="103" fillId="0" borderId="0" xfId="0" applyNumberFormat="1" applyFont="1" applyAlignment="1">
      <alignment/>
    </xf>
    <xf numFmtId="0" fontId="62" fillId="33" borderId="0" xfId="0" applyFont="1" applyFill="1" applyBorder="1" applyAlignment="1">
      <alignment horizontal="center" vertical="center"/>
    </xf>
    <xf numFmtId="172" fontId="103" fillId="33" borderId="0" xfId="0" applyNumberFormat="1" applyFont="1" applyFill="1" applyAlignment="1">
      <alignment/>
    </xf>
    <xf numFmtId="0" fontId="222" fillId="0" borderId="0" xfId="0" applyFont="1" applyAlignment="1">
      <alignment/>
    </xf>
    <xf numFmtId="0" fontId="62" fillId="0" borderId="0" xfId="0" applyFont="1" applyBorder="1" applyAlignment="1">
      <alignment horizontal="left"/>
    </xf>
    <xf numFmtId="0" fontId="103" fillId="0" borderId="0" xfId="0" applyFont="1" applyAlignment="1">
      <alignment/>
    </xf>
    <xf numFmtId="172" fontId="66" fillId="34" borderId="0" xfId="0" applyNumberFormat="1" applyFont="1" applyFill="1" applyBorder="1" applyAlignment="1">
      <alignment horizontal="center" vertical="center" wrapText="1"/>
    </xf>
    <xf numFmtId="2" fontId="62" fillId="34" borderId="0" xfId="0" applyNumberFormat="1" applyFont="1" applyFill="1" applyBorder="1" applyAlignment="1">
      <alignment horizontal="center" vertical="center" wrapText="1"/>
    </xf>
    <xf numFmtId="2" fontId="223" fillId="34" borderId="0" xfId="0" applyNumberFormat="1" applyFont="1" applyFill="1" applyBorder="1" applyAlignment="1">
      <alignment horizontal="center" vertical="center" wrapText="1"/>
    </xf>
    <xf numFmtId="0" fontId="63" fillId="0" borderId="0" xfId="0" applyFont="1" applyBorder="1" applyAlignment="1" quotePrefix="1">
      <alignment vertical="top" wrapText="1"/>
    </xf>
    <xf numFmtId="0" fontId="62" fillId="0" borderId="0" xfId="0" applyFont="1" applyBorder="1" applyAlignment="1">
      <alignment vertical="top"/>
    </xf>
    <xf numFmtId="0" fontId="66" fillId="0" borderId="26" xfId="0" applyFont="1" applyFill="1" applyBorder="1" applyAlignment="1">
      <alignment horizontal="center" vertical="center" wrapText="1"/>
    </xf>
    <xf numFmtId="0" fontId="221" fillId="0" borderId="27" xfId="0" applyFont="1" applyFill="1" applyBorder="1" applyAlignment="1">
      <alignment horizontal="left" vertical="center" wrapText="1"/>
    </xf>
    <xf numFmtId="0" fontId="224" fillId="0" borderId="26" xfId="0" applyFont="1" applyFill="1" applyBorder="1" applyAlignment="1">
      <alignment horizontal="center" vertical="center" wrapText="1"/>
    </xf>
    <xf numFmtId="172" fontId="62" fillId="0" borderId="0" xfId="0" applyNumberFormat="1" applyFont="1" applyFill="1" applyBorder="1" applyAlignment="1">
      <alignment horizontal="center" vertical="center"/>
    </xf>
    <xf numFmtId="0" fontId="0" fillId="34" borderId="0" xfId="0" applyFont="1" applyFill="1" applyAlignment="1">
      <alignment/>
    </xf>
    <xf numFmtId="0" fontId="0" fillId="34" borderId="0" xfId="0" applyFill="1" applyAlignment="1">
      <alignment/>
    </xf>
    <xf numFmtId="0" fontId="103" fillId="0" borderId="0" xfId="0" applyFont="1" applyBorder="1" applyAlignment="1">
      <alignment/>
    </xf>
    <xf numFmtId="0" fontId="100" fillId="0" borderId="0" xfId="0" applyFont="1" applyBorder="1" applyAlignment="1">
      <alignment/>
    </xf>
    <xf numFmtId="172" fontId="103" fillId="0" borderId="28" xfId="0" applyNumberFormat="1" applyFont="1" applyBorder="1" applyAlignment="1">
      <alignment/>
    </xf>
    <xf numFmtId="172" fontId="225" fillId="0" borderId="28" xfId="0" applyNumberFormat="1" applyFont="1" applyBorder="1" applyAlignment="1">
      <alignment/>
    </xf>
    <xf numFmtId="172" fontId="225" fillId="0" borderId="0" xfId="0" applyNumberFormat="1" applyFont="1" applyAlignment="1">
      <alignment/>
    </xf>
    <xf numFmtId="0" fontId="226" fillId="0" borderId="0" xfId="0" applyFont="1" applyAlignment="1">
      <alignment/>
    </xf>
    <xf numFmtId="0" fontId="227" fillId="0" borderId="0" xfId="0" applyFont="1" applyBorder="1" applyAlignment="1">
      <alignment vertical="center"/>
    </xf>
    <xf numFmtId="0" fontId="228" fillId="0" borderId="0" xfId="0" applyFont="1" applyAlignment="1">
      <alignment/>
    </xf>
    <xf numFmtId="0" fontId="63" fillId="0" borderId="29" xfId="0" applyFont="1" applyFill="1" applyBorder="1" applyAlignment="1">
      <alignment horizontal="center" vertical="center" wrapText="1"/>
    </xf>
    <xf numFmtId="0" fontId="63" fillId="0" borderId="29" xfId="0" applyFont="1" applyFill="1" applyBorder="1" applyAlignment="1">
      <alignment horizontal="left" vertical="center" wrapText="1"/>
    </xf>
    <xf numFmtId="0" fontId="221" fillId="0" borderId="29" xfId="0" applyFont="1" applyFill="1" applyBorder="1" applyAlignment="1">
      <alignment horizontal="left" vertical="center" wrapText="1"/>
    </xf>
    <xf numFmtId="0" fontId="62" fillId="0" borderId="0" xfId="0" applyFont="1" applyBorder="1" applyAlignment="1">
      <alignment horizontal="center"/>
    </xf>
    <xf numFmtId="0" fontId="67" fillId="0" borderId="0" xfId="0" applyFont="1" applyBorder="1" applyAlignment="1">
      <alignment horizontal="center"/>
    </xf>
    <xf numFmtId="0" fontId="103" fillId="0" borderId="0" xfId="0" applyFont="1" applyBorder="1" applyAlignment="1">
      <alignment horizontal="right"/>
    </xf>
    <xf numFmtId="0" fontId="111" fillId="0" borderId="0" xfId="0" applyFont="1" applyBorder="1" applyAlignment="1">
      <alignment horizontal="right"/>
    </xf>
    <xf numFmtId="0" fontId="100" fillId="0" borderId="0" xfId="0" applyFont="1" applyAlignment="1">
      <alignment horizontal="right"/>
    </xf>
    <xf numFmtId="0" fontId="111" fillId="0" borderId="0" xfId="0" applyFont="1" applyAlignment="1">
      <alignment/>
    </xf>
    <xf numFmtId="0" fontId="103" fillId="0" borderId="0" xfId="0" applyFont="1" applyFill="1" applyAlignment="1">
      <alignment/>
    </xf>
    <xf numFmtId="9" fontId="111" fillId="0" borderId="0" xfId="0" applyNumberFormat="1" applyFont="1" applyBorder="1" applyAlignment="1">
      <alignment horizontal="right"/>
    </xf>
    <xf numFmtId="0" fontId="103" fillId="0" borderId="0" xfId="0" applyFont="1" applyAlignment="1">
      <alignment horizontal="right"/>
    </xf>
    <xf numFmtId="0" fontId="103" fillId="0" borderId="0" xfId="0" applyFont="1" applyBorder="1" applyAlignment="1">
      <alignment horizontal="right" vertical="center"/>
    </xf>
    <xf numFmtId="0" fontId="103" fillId="0" borderId="0" xfId="0" applyFont="1" applyAlignment="1">
      <alignment vertical="center"/>
    </xf>
    <xf numFmtId="0" fontId="103" fillId="0" borderId="0" xfId="0" applyFont="1" applyBorder="1" applyAlignment="1">
      <alignment vertical="center"/>
    </xf>
    <xf numFmtId="0" fontId="112" fillId="0" borderId="0" xfId="0" applyFont="1" applyBorder="1" applyAlignment="1">
      <alignment/>
    </xf>
    <xf numFmtId="172" fontId="112" fillId="0" borderId="0" xfId="0" applyNumberFormat="1" applyFont="1" applyBorder="1" applyAlignment="1">
      <alignment/>
    </xf>
    <xf numFmtId="0" fontId="113" fillId="0" borderId="0" xfId="0" applyFont="1" applyBorder="1" applyAlignment="1">
      <alignment/>
    </xf>
    <xf numFmtId="172" fontId="113" fillId="0" borderId="0" xfId="0" applyNumberFormat="1" applyFont="1" applyBorder="1" applyAlignment="1">
      <alignment/>
    </xf>
    <xf numFmtId="0" fontId="59" fillId="0" borderId="0" xfId="0" applyFont="1" applyAlignment="1">
      <alignment/>
    </xf>
    <xf numFmtId="0" fontId="59" fillId="0" borderId="0" xfId="0" applyFont="1" applyBorder="1" applyAlignment="1">
      <alignment/>
    </xf>
    <xf numFmtId="172" fontId="112" fillId="0" borderId="0" xfId="0" applyNumberFormat="1" applyFont="1" applyAlignment="1">
      <alignment/>
    </xf>
    <xf numFmtId="0" fontId="112" fillId="0" borderId="0" xfId="0" applyFont="1" applyAlignment="1">
      <alignment/>
    </xf>
    <xf numFmtId="172" fontId="229" fillId="0" borderId="0" xfId="0" applyNumberFormat="1" applyFont="1" applyAlignment="1">
      <alignment/>
    </xf>
    <xf numFmtId="172" fontId="112" fillId="33" borderId="0" xfId="0" applyNumberFormat="1" applyFont="1" applyFill="1" applyAlignment="1">
      <alignment/>
    </xf>
    <xf numFmtId="172" fontId="230" fillId="0" borderId="0" xfId="0" applyNumberFormat="1" applyFont="1" applyAlignment="1">
      <alignment/>
    </xf>
    <xf numFmtId="0" fontId="59" fillId="0" borderId="0" xfId="0" applyFont="1" applyBorder="1" applyAlignment="1">
      <alignment horizontal="right"/>
    </xf>
    <xf numFmtId="0" fontId="59" fillId="0" borderId="0" xfId="0" applyFont="1" applyBorder="1" applyAlignment="1">
      <alignment horizontal="center"/>
    </xf>
    <xf numFmtId="0" fontId="112" fillId="0" borderId="0" xfId="0" applyFont="1" applyBorder="1" applyAlignment="1">
      <alignment horizontal="right"/>
    </xf>
    <xf numFmtId="172" fontId="59" fillId="0" borderId="0" xfId="0" applyNumberFormat="1" applyFont="1" applyFill="1" applyBorder="1" applyAlignment="1">
      <alignment horizontal="center" vertical="center"/>
    </xf>
    <xf numFmtId="0" fontId="231" fillId="0" borderId="0" xfId="0" applyFont="1" applyAlignment="1">
      <alignment/>
    </xf>
    <xf numFmtId="0" fontId="112" fillId="0" borderId="0" xfId="0" applyFont="1" applyBorder="1" applyAlignment="1">
      <alignment/>
    </xf>
    <xf numFmtId="0" fontId="22" fillId="0" borderId="0" xfId="0" applyFont="1" applyAlignment="1">
      <alignment vertical="center" readingOrder="1"/>
    </xf>
    <xf numFmtId="0" fontId="22" fillId="0" borderId="0" xfId="0" applyFont="1" applyBorder="1" applyAlignment="1">
      <alignment vertical="center" readingOrder="1"/>
    </xf>
    <xf numFmtId="2" fontId="117" fillId="0" borderId="0" xfId="0" applyNumberFormat="1" applyFont="1" applyBorder="1" applyAlignment="1">
      <alignment horizontal="center" vertical="center" wrapText="1"/>
    </xf>
    <xf numFmtId="0" fontId="62" fillId="0" borderId="0" xfId="0" applyFont="1" applyBorder="1" applyAlignment="1">
      <alignment/>
    </xf>
    <xf numFmtId="2" fontId="232" fillId="34" borderId="30" xfId="0" applyNumberFormat="1" applyFont="1" applyFill="1" applyBorder="1" applyAlignment="1">
      <alignment horizontal="left" vertical="center" wrapText="1"/>
    </xf>
    <xf numFmtId="2" fontId="38" fillId="0" borderId="12" xfId="0" applyNumberFormat="1" applyFont="1" applyBorder="1" applyAlignment="1">
      <alignment horizontal="center" vertical="center" wrapText="1"/>
    </xf>
    <xf numFmtId="0" fontId="63" fillId="0" borderId="12" xfId="0" applyFont="1" applyFill="1" applyBorder="1" applyAlignment="1">
      <alignment horizontal="center" vertical="center" wrapText="1"/>
    </xf>
    <xf numFmtId="0" fontId="63" fillId="0" borderId="12" xfId="0" applyFont="1" applyFill="1" applyBorder="1" applyAlignment="1">
      <alignment horizontal="left" vertical="center" wrapText="1"/>
    </xf>
    <xf numFmtId="172" fontId="103" fillId="0" borderId="0" xfId="0" applyNumberFormat="1" applyFont="1" applyBorder="1" applyAlignment="1">
      <alignment/>
    </xf>
    <xf numFmtId="2" fontId="63" fillId="34" borderId="13" xfId="0" applyNumberFormat="1" applyFont="1" applyFill="1" applyBorder="1" applyAlignment="1">
      <alignment horizontal="left" vertical="center" wrapText="1"/>
    </xf>
    <xf numFmtId="0" fontId="62" fillId="37" borderId="12" xfId="0" applyFont="1" applyFill="1" applyBorder="1" applyAlignment="1">
      <alignment horizontal="center" vertical="center" textRotation="180" wrapText="1"/>
    </xf>
    <xf numFmtId="2" fontId="38" fillId="34" borderId="12" xfId="0" applyNumberFormat="1" applyFont="1" applyFill="1" applyBorder="1" applyAlignment="1">
      <alignment horizontal="center" vertical="center" wrapText="1"/>
    </xf>
    <xf numFmtId="172" fontId="38" fillId="0" borderId="17" xfId="0" applyNumberFormat="1" applyFont="1" applyBorder="1" applyAlignment="1">
      <alignment horizontal="center" vertical="center" wrapText="1"/>
    </xf>
    <xf numFmtId="172" fontId="38" fillId="37" borderId="17" xfId="0" applyNumberFormat="1" applyFont="1" applyFill="1" applyBorder="1" applyAlignment="1">
      <alignment horizontal="center" vertical="center" wrapText="1"/>
    </xf>
    <xf numFmtId="172" fontId="38" fillId="36" borderId="17" xfId="0" applyNumberFormat="1" applyFont="1" applyFill="1" applyBorder="1" applyAlignment="1">
      <alignment horizontal="center" vertical="center" wrapText="1"/>
    </xf>
    <xf numFmtId="2" fontId="120" fillId="36" borderId="31" xfId="0" applyNumberFormat="1" applyFont="1" applyFill="1" applyBorder="1" applyAlignment="1">
      <alignment horizontal="center" vertical="center"/>
    </xf>
    <xf numFmtId="0" fontId="17" fillId="0" borderId="0" xfId="0" applyFont="1" applyAlignment="1">
      <alignment/>
    </xf>
    <xf numFmtId="0" fontId="233" fillId="0" borderId="0" xfId="0" applyFont="1" applyAlignment="1">
      <alignment vertical="center" readingOrder="1"/>
    </xf>
    <xf numFmtId="0" fontId="122" fillId="0" borderId="0" xfId="0" applyFont="1" applyAlignment="1">
      <alignment vertical="center" readingOrder="1"/>
    </xf>
    <xf numFmtId="0" fontId="123" fillId="0" borderId="0" xfId="0" applyFont="1" applyAlignment="1">
      <alignment vertical="center"/>
    </xf>
    <xf numFmtId="0" fontId="103" fillId="0" borderId="0" xfId="0" applyFont="1" applyBorder="1" applyAlignment="1">
      <alignment vertical="center" readingOrder="1"/>
    </xf>
    <xf numFmtId="0" fontId="41" fillId="0" borderId="0" xfId="0" applyFont="1" applyAlignment="1">
      <alignment/>
    </xf>
    <xf numFmtId="0" fontId="103" fillId="0" borderId="0" xfId="0" applyFont="1" applyAlignment="1">
      <alignment/>
    </xf>
    <xf numFmtId="0" fontId="234" fillId="0" borderId="0" xfId="0" applyFont="1" applyAlignment="1">
      <alignment vertical="center" readingOrder="1"/>
    </xf>
    <xf numFmtId="172" fontId="62" fillId="0" borderId="28" xfId="0" applyNumberFormat="1" applyFont="1" applyFill="1" applyBorder="1" applyAlignment="1">
      <alignment horizontal="center" vertical="center" wrapText="1"/>
    </xf>
    <xf numFmtId="0" fontId="62" fillId="0" borderId="29" xfId="0" applyFont="1" applyFill="1" applyBorder="1" applyAlignment="1">
      <alignment horizontal="center" vertical="center" wrapText="1"/>
    </xf>
    <xf numFmtId="0" fontId="62" fillId="0" borderId="29" xfId="0" applyFont="1" applyFill="1" applyBorder="1" applyAlignment="1">
      <alignment horizontal="left" vertical="center" wrapText="1"/>
    </xf>
    <xf numFmtId="2" fontId="62" fillId="34" borderId="31" xfId="0" applyNumberFormat="1" applyFont="1" applyFill="1" applyBorder="1" applyAlignment="1">
      <alignment horizontal="left" vertical="center" wrapText="1"/>
    </xf>
    <xf numFmtId="2" fontId="117" fillId="0" borderId="32" xfId="0" applyNumberFormat="1" applyFont="1" applyBorder="1" applyAlignment="1">
      <alignment horizontal="center" vertical="center" wrapText="1"/>
    </xf>
    <xf numFmtId="2" fontId="117" fillId="0" borderId="32" xfId="0" applyNumberFormat="1" applyFont="1" applyBorder="1" applyAlignment="1">
      <alignment horizontal="center" vertical="center"/>
    </xf>
    <xf numFmtId="2" fontId="117" fillId="36" borderId="32" xfId="0" applyNumberFormat="1" applyFont="1" applyFill="1" applyBorder="1" applyAlignment="1">
      <alignment horizontal="center" vertical="center"/>
    </xf>
    <xf numFmtId="2" fontId="117" fillId="36" borderId="32" xfId="0" applyNumberFormat="1" applyFont="1" applyFill="1" applyBorder="1" applyAlignment="1">
      <alignment horizontal="center" vertical="center" wrapText="1"/>
    </xf>
    <xf numFmtId="2" fontId="117" fillId="0" borderId="31" xfId="0" applyNumberFormat="1" applyFont="1" applyBorder="1" applyAlignment="1">
      <alignment horizontal="center" vertical="center" wrapText="1"/>
    </xf>
    <xf numFmtId="2" fontId="117" fillId="0" borderId="31" xfId="0" applyNumberFormat="1" applyFont="1" applyBorder="1" applyAlignment="1">
      <alignment horizontal="center" vertical="center"/>
    </xf>
    <xf numFmtId="2" fontId="117" fillId="36" borderId="31" xfId="0" applyNumberFormat="1" applyFont="1" applyFill="1" applyBorder="1" applyAlignment="1">
      <alignment horizontal="center" vertical="center"/>
    </xf>
    <xf numFmtId="2" fontId="117" fillId="36" borderId="31" xfId="0" applyNumberFormat="1" applyFont="1" applyFill="1" applyBorder="1" applyAlignment="1">
      <alignment horizontal="center" vertical="center" wrapText="1"/>
    </xf>
    <xf numFmtId="172" fontId="117" fillId="36" borderId="33" xfId="0" applyNumberFormat="1" applyFont="1" applyFill="1" applyBorder="1" applyAlignment="1">
      <alignment horizontal="center" vertical="center"/>
    </xf>
    <xf numFmtId="0" fontId="17" fillId="36" borderId="20" xfId="0" applyFont="1" applyFill="1" applyBorder="1" applyAlignment="1">
      <alignment horizontal="center" vertical="center" textRotation="180" wrapText="1"/>
    </xf>
    <xf numFmtId="0" fontId="17" fillId="36" borderId="15" xfId="0" applyFont="1" applyFill="1" applyBorder="1" applyAlignment="1">
      <alignment horizontal="center" vertical="center" textRotation="180" wrapText="1"/>
    </xf>
    <xf numFmtId="2" fontId="18" fillId="0" borderId="0" xfId="0" applyNumberFormat="1" applyFont="1" applyAlignment="1">
      <alignment/>
    </xf>
    <xf numFmtId="2" fontId="118" fillId="34" borderId="32" xfId="0" applyNumberFormat="1" applyFont="1" applyFill="1" applyBorder="1" applyAlignment="1">
      <alignment horizontal="center" vertical="center" wrapText="1"/>
    </xf>
    <xf numFmtId="2" fontId="118" fillId="34" borderId="32" xfId="0" applyNumberFormat="1" applyFont="1" applyFill="1" applyBorder="1" applyAlignment="1">
      <alignment horizontal="center" vertical="center"/>
    </xf>
    <xf numFmtId="2" fontId="118" fillId="36" borderId="32" xfId="0" applyNumberFormat="1" applyFont="1" applyFill="1" applyBorder="1" applyAlignment="1">
      <alignment horizontal="center" vertical="center"/>
    </xf>
    <xf numFmtId="2" fontId="118" fillId="36" borderId="32" xfId="0" applyNumberFormat="1" applyFont="1" applyFill="1" applyBorder="1" applyAlignment="1">
      <alignment horizontal="center" vertical="center" wrapText="1"/>
    </xf>
    <xf numFmtId="2" fontId="118" fillId="36" borderId="34" xfId="0" applyNumberFormat="1" applyFont="1" applyFill="1" applyBorder="1" applyAlignment="1">
      <alignment horizontal="center" vertical="center" wrapText="1"/>
    </xf>
    <xf numFmtId="2" fontId="118" fillId="34" borderId="31" xfId="0" applyNumberFormat="1" applyFont="1" applyFill="1" applyBorder="1" applyAlignment="1">
      <alignment horizontal="center" vertical="center" wrapText="1"/>
    </xf>
    <xf numFmtId="2" fontId="118" fillId="34" borderId="31" xfId="0" applyNumberFormat="1" applyFont="1" applyFill="1" applyBorder="1" applyAlignment="1">
      <alignment horizontal="center" vertical="center"/>
    </xf>
    <xf numFmtId="2" fontId="118" fillId="36" borderId="31" xfId="0" applyNumberFormat="1" applyFont="1" applyFill="1" applyBorder="1" applyAlignment="1">
      <alignment horizontal="center" vertical="center"/>
    </xf>
    <xf numFmtId="2" fontId="118" fillId="36" borderId="31" xfId="0" applyNumberFormat="1" applyFont="1" applyFill="1" applyBorder="1" applyAlignment="1">
      <alignment horizontal="center" vertical="center" wrapText="1"/>
    </xf>
    <xf numFmtId="2" fontId="118" fillId="36" borderId="35" xfId="0" applyNumberFormat="1" applyFont="1" applyFill="1" applyBorder="1" applyAlignment="1">
      <alignment horizontal="center" vertical="center" wrapText="1"/>
    </xf>
    <xf numFmtId="2" fontId="235" fillId="34" borderId="31" xfId="0" applyNumberFormat="1" applyFont="1" applyFill="1" applyBorder="1" applyAlignment="1">
      <alignment horizontal="center" vertical="center" wrapText="1"/>
    </xf>
    <xf numFmtId="2" fontId="118" fillId="36" borderId="35" xfId="0" applyNumberFormat="1" applyFont="1" applyFill="1" applyBorder="1" applyAlignment="1">
      <alignment horizontal="center" vertical="center"/>
    </xf>
    <xf numFmtId="172" fontId="26" fillId="35" borderId="36" xfId="0" applyNumberFormat="1" applyFont="1" applyFill="1" applyBorder="1" applyAlignment="1">
      <alignment horizontal="center" vertical="center" wrapText="1"/>
    </xf>
    <xf numFmtId="172" fontId="26" fillId="35" borderId="37" xfId="0" applyNumberFormat="1" applyFont="1" applyFill="1" applyBorder="1" applyAlignment="1">
      <alignment horizontal="center" vertical="center" wrapText="1"/>
    </xf>
    <xf numFmtId="172" fontId="26" fillId="36" borderId="37" xfId="0" applyNumberFormat="1" applyFont="1" applyFill="1" applyBorder="1" applyAlignment="1">
      <alignment horizontal="center" vertical="center" wrapText="1"/>
    </xf>
    <xf numFmtId="2" fontId="117" fillId="36" borderId="30" xfId="0" applyNumberFormat="1" applyFont="1" applyFill="1" applyBorder="1" applyAlignment="1">
      <alignment horizontal="center" vertical="center"/>
    </xf>
    <xf numFmtId="2" fontId="117" fillId="36" borderId="0" xfId="0" applyNumberFormat="1" applyFont="1" applyFill="1" applyBorder="1" applyAlignment="1">
      <alignment horizontal="center" vertical="center"/>
    </xf>
    <xf numFmtId="172" fontId="117" fillId="36" borderId="37" xfId="0" applyNumberFormat="1" applyFont="1" applyFill="1" applyBorder="1" applyAlignment="1">
      <alignment horizontal="center" vertical="center"/>
    </xf>
    <xf numFmtId="0" fontId="99" fillId="0" borderId="0" xfId="0" applyFont="1" applyAlignment="1">
      <alignment/>
    </xf>
    <xf numFmtId="0" fontId="126" fillId="0" borderId="0" xfId="0" applyFont="1" applyAlignment="1">
      <alignment vertical="center" readingOrder="1"/>
    </xf>
    <xf numFmtId="2" fontId="117" fillId="34" borderId="0" xfId="0" applyNumberFormat="1" applyFont="1" applyFill="1" applyBorder="1" applyAlignment="1">
      <alignment horizontal="center" vertical="center"/>
    </xf>
    <xf numFmtId="2" fontId="117" fillId="36" borderId="38" xfId="0" applyNumberFormat="1" applyFont="1" applyFill="1" applyBorder="1" applyAlignment="1">
      <alignment horizontal="center" vertical="center"/>
    </xf>
    <xf numFmtId="0" fontId="17" fillId="0" borderId="31" xfId="0" applyFont="1" applyFill="1" applyBorder="1" applyAlignment="1">
      <alignment horizontal="left" vertical="center" wrapText="1"/>
    </xf>
    <xf numFmtId="0" fontId="17" fillId="0" borderId="39" xfId="0" applyFont="1" applyFill="1" applyBorder="1" applyAlignment="1">
      <alignment horizontal="center" vertical="center" wrapText="1"/>
    </xf>
    <xf numFmtId="0" fontId="17" fillId="35" borderId="33" xfId="0" applyFont="1" applyFill="1" applyBorder="1" applyAlignment="1">
      <alignment horizontal="center" vertical="center" textRotation="180" wrapText="1"/>
    </xf>
    <xf numFmtId="0" fontId="17" fillId="36" borderId="33" xfId="0" applyFont="1" applyFill="1" applyBorder="1" applyAlignment="1">
      <alignment horizontal="center" vertical="center" textRotation="180" wrapText="1"/>
    </xf>
    <xf numFmtId="0" fontId="17" fillId="36" borderId="37" xfId="0" applyFont="1" applyFill="1" applyBorder="1" applyAlignment="1">
      <alignment horizontal="center" vertical="center" textRotation="180" wrapText="1"/>
    </xf>
    <xf numFmtId="0" fontId="17" fillId="35" borderId="40" xfId="0" applyFont="1" applyFill="1" applyBorder="1" applyAlignment="1">
      <alignment horizontal="center" vertical="center" textRotation="180" wrapText="1"/>
    </xf>
    <xf numFmtId="0" fontId="0" fillId="0" borderId="28" xfId="0" applyFont="1" applyBorder="1" applyAlignment="1">
      <alignment/>
    </xf>
    <xf numFmtId="2" fontId="120" fillId="36" borderId="30" xfId="0" applyNumberFormat="1" applyFont="1" applyFill="1" applyBorder="1" applyAlignment="1">
      <alignment horizontal="center" vertical="center"/>
    </xf>
    <xf numFmtId="2" fontId="120" fillId="36" borderId="41" xfId="0" applyNumberFormat="1" applyFont="1" applyFill="1" applyBorder="1" applyAlignment="1">
      <alignment horizontal="center" vertical="center"/>
    </xf>
    <xf numFmtId="0" fontId="17" fillId="0" borderId="18" xfId="0" applyFont="1" applyFill="1" applyBorder="1" applyAlignment="1">
      <alignment horizontal="center" vertical="center" wrapText="1"/>
    </xf>
    <xf numFmtId="2" fontId="59" fillId="34" borderId="42" xfId="0" applyNumberFormat="1" applyFont="1" applyFill="1" applyBorder="1" applyAlignment="1">
      <alignment horizontal="left" vertical="center" wrapText="1"/>
    </xf>
    <xf numFmtId="172" fontId="41" fillId="34" borderId="12" xfId="0" applyNumberFormat="1" applyFont="1" applyFill="1" applyBorder="1" applyAlignment="1">
      <alignment horizontal="center" vertical="center"/>
    </xf>
    <xf numFmtId="172" fontId="17" fillId="36" borderId="17" xfId="0" applyNumberFormat="1" applyFont="1" applyFill="1" applyBorder="1" applyAlignment="1">
      <alignment horizontal="center" vertical="center" wrapText="1"/>
    </xf>
    <xf numFmtId="0" fontId="8" fillId="0" borderId="13" xfId="0" applyFont="1" applyFill="1" applyBorder="1" applyAlignment="1">
      <alignment vertical="center" wrapText="1"/>
    </xf>
    <xf numFmtId="0" fontId="8" fillId="0" borderId="13" xfId="0" applyFont="1" applyFill="1" applyBorder="1" applyAlignment="1">
      <alignment wrapText="1"/>
    </xf>
    <xf numFmtId="9" fontId="8" fillId="0" borderId="13" xfId="59" applyFont="1" applyFill="1" applyBorder="1" applyAlignment="1">
      <alignment horizontal="left" vertical="center" wrapText="1"/>
    </xf>
    <xf numFmtId="0" fontId="8" fillId="0" borderId="43" xfId="0" applyFont="1" applyFill="1" applyBorder="1" applyAlignment="1">
      <alignment horizontal="left" vertical="center" wrapText="1"/>
    </xf>
    <xf numFmtId="2" fontId="8" fillId="34" borderId="13" xfId="0" applyNumberFormat="1" applyFont="1" applyFill="1" applyBorder="1" applyAlignment="1">
      <alignment horizontal="left" vertical="center" wrapText="1"/>
    </xf>
    <xf numFmtId="2" fontId="8" fillId="34" borderId="43" xfId="0" applyNumberFormat="1" applyFont="1" applyFill="1" applyBorder="1" applyAlignment="1">
      <alignment horizontal="left" vertical="center" wrapText="1"/>
    </xf>
    <xf numFmtId="0" fontId="59" fillId="0" borderId="0" xfId="0" applyFont="1" applyBorder="1" applyAlignment="1">
      <alignment horizontal="center"/>
    </xf>
    <xf numFmtId="172" fontId="236" fillId="0" borderId="0" xfId="0" applyNumberFormat="1" applyFont="1" applyBorder="1" applyAlignment="1">
      <alignment/>
    </xf>
    <xf numFmtId="172" fontId="236" fillId="0" borderId="0" xfId="0" applyNumberFormat="1" applyFont="1" applyAlignment="1">
      <alignment/>
    </xf>
    <xf numFmtId="0" fontId="237" fillId="33" borderId="0" xfId="0" applyFont="1" applyFill="1" applyBorder="1" applyAlignment="1">
      <alignment horizontal="center" vertical="center"/>
    </xf>
    <xf numFmtId="172" fontId="229" fillId="33" borderId="0" xfId="0" applyNumberFormat="1" applyFont="1" applyFill="1" applyAlignment="1">
      <alignment/>
    </xf>
    <xf numFmtId="0" fontId="238" fillId="0" borderId="0" xfId="0" applyFont="1" applyBorder="1" applyAlignment="1">
      <alignment horizontal="left"/>
    </xf>
    <xf numFmtId="0" fontId="238" fillId="0" borderId="0" xfId="0" applyFont="1" applyBorder="1" applyAlignment="1">
      <alignment vertical="center"/>
    </xf>
    <xf numFmtId="0" fontId="239" fillId="0" borderId="0" xfId="0" applyFont="1" applyBorder="1" applyAlignment="1">
      <alignment vertical="center"/>
    </xf>
    <xf numFmtId="0" fontId="240" fillId="0" borderId="0" xfId="0" applyFont="1" applyAlignment="1">
      <alignment/>
    </xf>
    <xf numFmtId="0" fontId="230" fillId="0" borderId="0" xfId="0" applyFont="1" applyAlignment="1">
      <alignment/>
    </xf>
    <xf numFmtId="0" fontId="59" fillId="34" borderId="12" xfId="0" applyFont="1" applyFill="1" applyBorder="1" applyAlignment="1">
      <alignment horizontal="center" vertical="center" wrapText="1"/>
    </xf>
    <xf numFmtId="0" fontId="66" fillId="0" borderId="44" xfId="0" applyFont="1" applyFill="1" applyBorder="1" applyAlignment="1">
      <alignment horizontal="center" vertical="center" wrapText="1"/>
    </xf>
    <xf numFmtId="0" fontId="241" fillId="34" borderId="10" xfId="0" applyFont="1" applyFill="1" applyBorder="1" applyAlignment="1">
      <alignment horizontal="left" vertical="center" wrapText="1"/>
    </xf>
    <xf numFmtId="0" fontId="8" fillId="0" borderId="0" xfId="0" applyFont="1" applyBorder="1" applyAlignment="1">
      <alignment vertical="center" wrapText="1"/>
    </xf>
    <xf numFmtId="0" fontId="232" fillId="34" borderId="30" xfId="0" applyFont="1" applyFill="1" applyBorder="1" applyAlignment="1">
      <alignment horizontal="left" vertical="center" wrapText="1"/>
    </xf>
    <xf numFmtId="0" fontId="0" fillId="38" borderId="0" xfId="0" applyFont="1" applyFill="1" applyAlignment="1">
      <alignment/>
    </xf>
    <xf numFmtId="0" fontId="202" fillId="34" borderId="0" xfId="0" applyFont="1" applyFill="1" applyAlignment="1">
      <alignment/>
    </xf>
    <xf numFmtId="0" fontId="38" fillId="34" borderId="12" xfId="0" applyFont="1" applyFill="1" applyBorder="1" applyAlignment="1">
      <alignment horizontal="left" vertical="center" wrapText="1"/>
    </xf>
    <xf numFmtId="172" fontId="59" fillId="0" borderId="0" xfId="0" applyNumberFormat="1" applyFont="1" applyBorder="1" applyAlignment="1">
      <alignment/>
    </xf>
    <xf numFmtId="0" fontId="0" fillId="5" borderId="0" xfId="0" applyFont="1" applyFill="1" applyAlignment="1">
      <alignment/>
    </xf>
    <xf numFmtId="0" fontId="0" fillId="7" borderId="0" xfId="0" applyFont="1" applyFill="1" applyAlignment="1">
      <alignment/>
    </xf>
    <xf numFmtId="0" fontId="205" fillId="0" borderId="0" xfId="0" applyFont="1" applyFill="1" applyAlignment="1">
      <alignment/>
    </xf>
    <xf numFmtId="0" fontId="0" fillId="39" borderId="0" xfId="0" applyFont="1" applyFill="1" applyAlignment="1">
      <alignment/>
    </xf>
    <xf numFmtId="0" fontId="0" fillId="39" borderId="0" xfId="0" applyFill="1" applyAlignment="1">
      <alignment/>
    </xf>
    <xf numFmtId="0" fontId="205" fillId="39" borderId="0" xfId="0" applyFont="1" applyFill="1" applyAlignment="1">
      <alignment/>
    </xf>
    <xf numFmtId="0" fontId="25" fillId="39" borderId="0" xfId="0" applyFont="1" applyFill="1" applyAlignment="1">
      <alignment/>
    </xf>
    <xf numFmtId="172" fontId="0" fillId="39" borderId="0" xfId="0" applyNumberFormat="1" applyFont="1" applyFill="1" applyAlignment="1">
      <alignment/>
    </xf>
    <xf numFmtId="0" fontId="18" fillId="40" borderId="0" xfId="0" applyFont="1" applyFill="1" applyAlignment="1">
      <alignment/>
    </xf>
    <xf numFmtId="172" fontId="0" fillId="0" borderId="0" xfId="0" applyNumberFormat="1" applyFont="1" applyAlignment="1">
      <alignment/>
    </xf>
    <xf numFmtId="0" fontId="38" fillId="34" borderId="45" xfId="0" applyFont="1" applyFill="1" applyBorder="1" applyAlignment="1">
      <alignment horizontal="center" vertical="center" wrapText="1"/>
    </xf>
    <xf numFmtId="0" fontId="38" fillId="34" borderId="46" xfId="0" applyFont="1" applyFill="1" applyBorder="1" applyAlignment="1">
      <alignment horizontal="center" vertical="center" wrapText="1"/>
    </xf>
    <xf numFmtId="0" fontId="0" fillId="34" borderId="0" xfId="0" applyFont="1" applyFill="1" applyAlignment="1">
      <alignment/>
    </xf>
    <xf numFmtId="0" fontId="205" fillId="39" borderId="0" xfId="0" applyFont="1" applyFill="1" applyAlignment="1">
      <alignment horizontal="left" vertical="center"/>
    </xf>
    <xf numFmtId="0" fontId="33" fillId="0" borderId="0" xfId="0" applyFont="1" applyBorder="1" applyAlignment="1">
      <alignment vertical="top" wrapText="1"/>
    </xf>
    <xf numFmtId="172" fontId="242" fillId="0" borderId="17" xfId="0" applyNumberFormat="1" applyFont="1" applyFill="1" applyBorder="1" applyAlignment="1">
      <alignment horizontal="center" vertical="center"/>
    </xf>
    <xf numFmtId="0" fontId="62" fillId="0" borderId="0" xfId="0" applyFont="1" applyBorder="1" applyAlignment="1">
      <alignment/>
    </xf>
    <xf numFmtId="0" fontId="38" fillId="0" borderId="0" xfId="0" applyFont="1" applyBorder="1" applyAlignment="1">
      <alignment/>
    </xf>
    <xf numFmtId="0" fontId="62" fillId="0" borderId="0" xfId="0" applyFont="1" applyBorder="1" applyAlignment="1">
      <alignment vertical="center" wrapText="1"/>
    </xf>
    <xf numFmtId="0" fontId="62" fillId="36" borderId="47" xfId="0" applyFont="1" applyFill="1" applyBorder="1" applyAlignment="1">
      <alignment horizontal="center" vertical="center" textRotation="180" wrapText="1"/>
    </xf>
    <xf numFmtId="0" fontId="62" fillId="36" borderId="48" xfId="0" applyFont="1" applyFill="1" applyBorder="1" applyAlignment="1">
      <alignment horizontal="center" vertical="center" textRotation="180" wrapText="1"/>
    </xf>
    <xf numFmtId="0" fontId="62" fillId="36" borderId="49" xfId="0" applyFont="1" applyFill="1" applyBorder="1" applyAlignment="1">
      <alignment horizontal="center" vertical="center" textRotation="180" wrapText="1"/>
    </xf>
    <xf numFmtId="0" fontId="62" fillId="36" borderId="50" xfId="0" applyFont="1" applyFill="1" applyBorder="1" applyAlignment="1">
      <alignment horizontal="center" vertical="center" textRotation="180" wrapText="1"/>
    </xf>
    <xf numFmtId="172" fontId="232" fillId="0" borderId="51" xfId="0" applyNumberFormat="1" applyFont="1" applyBorder="1" applyAlignment="1">
      <alignment horizontal="center" vertical="center" wrapText="1"/>
    </xf>
    <xf numFmtId="172" fontId="118" fillId="0" borderId="52" xfId="0" applyNumberFormat="1" applyFont="1" applyFill="1" applyBorder="1" applyAlignment="1">
      <alignment horizontal="center" vertical="center"/>
    </xf>
    <xf numFmtId="2" fontId="243" fillId="34" borderId="30" xfId="0" applyNumberFormat="1" applyFont="1" applyFill="1" applyBorder="1" applyAlignment="1">
      <alignment horizontal="left" vertical="center" wrapText="1"/>
    </xf>
    <xf numFmtId="172" fontId="113" fillId="37" borderId="0" xfId="0" applyNumberFormat="1" applyFont="1" applyFill="1" applyBorder="1" applyAlignment="1">
      <alignment horizontal="center" vertical="center" wrapText="1"/>
    </xf>
    <xf numFmtId="172" fontId="113" fillId="36" borderId="0" xfId="0" applyNumberFormat="1" applyFont="1" applyFill="1" applyBorder="1" applyAlignment="1">
      <alignment horizontal="center" vertical="center" wrapText="1"/>
    </xf>
    <xf numFmtId="172" fontId="29" fillId="36" borderId="0" xfId="0" applyNumberFormat="1" applyFont="1" applyFill="1" applyBorder="1" applyAlignment="1">
      <alignment horizontal="center" vertical="center" wrapText="1"/>
    </xf>
    <xf numFmtId="0" fontId="217" fillId="34" borderId="0" xfId="0" applyFont="1" applyFill="1" applyAlignment="1">
      <alignment/>
    </xf>
    <xf numFmtId="0" fontId="244" fillId="0" borderId="0" xfId="0" applyFont="1" applyBorder="1" applyAlignment="1">
      <alignment horizontal="center"/>
    </xf>
    <xf numFmtId="0" fontId="26" fillId="0" borderId="0" xfId="0" applyFont="1" applyBorder="1" applyAlignment="1">
      <alignment horizontal="right"/>
    </xf>
    <xf numFmtId="0" fontId="26" fillId="0" borderId="0" xfId="0" applyFont="1" applyAlignment="1">
      <alignment horizontal="right"/>
    </xf>
    <xf numFmtId="0" fontId="26" fillId="0" borderId="0" xfId="0" applyFont="1" applyAlignment="1">
      <alignment/>
    </xf>
    <xf numFmtId="172" fontId="245" fillId="0" borderId="0" xfId="0" applyNumberFormat="1" applyFont="1" applyAlignment="1">
      <alignment/>
    </xf>
    <xf numFmtId="172" fontId="35" fillId="33" borderId="0" xfId="0" applyNumberFormat="1" applyFont="1" applyFill="1" applyAlignment="1">
      <alignment/>
    </xf>
    <xf numFmtId="0" fontId="35" fillId="0" borderId="0" xfId="0" applyFont="1" applyAlignment="1">
      <alignment/>
    </xf>
    <xf numFmtId="0" fontId="10" fillId="0" borderId="0" xfId="0" applyNumberFormat="1" applyFont="1" applyBorder="1" applyAlignment="1">
      <alignment horizontal="left" wrapText="1"/>
    </xf>
    <xf numFmtId="0" fontId="62" fillId="34" borderId="31" xfId="0" applyFont="1" applyFill="1" applyBorder="1" applyAlignment="1">
      <alignment horizontal="left" vertical="center" wrapText="1"/>
    </xf>
    <xf numFmtId="172" fontId="246" fillId="34" borderId="53" xfId="0" applyNumberFormat="1" applyFont="1" applyFill="1" applyBorder="1" applyAlignment="1">
      <alignment horizontal="center" vertical="center" readingOrder="1"/>
    </xf>
    <xf numFmtId="172" fontId="246" fillId="0" borderId="54" xfId="0" applyNumberFormat="1" applyFont="1" applyFill="1" applyBorder="1" applyAlignment="1">
      <alignment horizontal="center" vertical="center" wrapText="1" readingOrder="1"/>
    </xf>
    <xf numFmtId="2" fontId="246" fillId="34" borderId="12" xfId="0" applyNumberFormat="1" applyFont="1" applyFill="1" applyBorder="1" applyAlignment="1">
      <alignment horizontal="center" vertical="center" wrapText="1"/>
    </xf>
    <xf numFmtId="4" fontId="99" fillId="34" borderId="31" xfId="42" applyNumberFormat="1" applyFont="1" applyFill="1" applyBorder="1" applyAlignment="1">
      <alignment horizontal="center" vertical="center" wrapText="1"/>
    </xf>
    <xf numFmtId="2" fontId="59" fillId="0" borderId="31" xfId="0" applyNumberFormat="1" applyFont="1" applyFill="1" applyBorder="1" applyAlignment="1">
      <alignment horizontal="center" vertical="center" wrapText="1"/>
    </xf>
    <xf numFmtId="172" fontId="59" fillId="36" borderId="33" xfId="0" applyNumberFormat="1" applyFont="1" applyFill="1" applyBorder="1" applyAlignment="1">
      <alignment horizontal="center" vertical="center"/>
    </xf>
    <xf numFmtId="0" fontId="136" fillId="0" borderId="0" xfId="0" applyFont="1" applyAlignment="1">
      <alignment horizontal="left" vertical="center"/>
    </xf>
    <xf numFmtId="0" fontId="136" fillId="0" borderId="55" xfId="0" applyFont="1" applyBorder="1" applyAlignment="1">
      <alignment/>
    </xf>
    <xf numFmtId="0" fontId="136" fillId="0" borderId="0" xfId="0" applyFont="1" applyBorder="1" applyAlignment="1">
      <alignment/>
    </xf>
    <xf numFmtId="0" fontId="217" fillId="38" borderId="0" xfId="0" applyFont="1" applyFill="1" applyBorder="1" applyAlignment="1">
      <alignment/>
    </xf>
    <xf numFmtId="0" fontId="112" fillId="0" borderId="28" xfId="0" applyFont="1" applyBorder="1" applyAlignment="1">
      <alignment/>
    </xf>
    <xf numFmtId="0" fontId="137" fillId="0" borderId="0" xfId="0" applyFont="1" applyBorder="1" applyAlignment="1">
      <alignment/>
    </xf>
    <xf numFmtId="0" fontId="41" fillId="36" borderId="18" xfId="0" applyFont="1" applyFill="1" applyBorder="1" applyAlignment="1">
      <alignment horizontal="center" vertical="center" textRotation="180" wrapText="1"/>
    </xf>
    <xf numFmtId="0" fontId="136" fillId="0" borderId="0" xfId="0" applyFont="1" applyBorder="1" applyAlignment="1">
      <alignment horizontal="left" vertical="center"/>
    </xf>
    <xf numFmtId="0" fontId="99" fillId="0" borderId="0" xfId="0" applyNumberFormat="1" applyFont="1" applyAlignment="1">
      <alignment horizontal="left" vertical="center" wrapText="1"/>
    </xf>
    <xf numFmtId="0" fontId="99" fillId="0" borderId="0" xfId="0" applyFont="1" applyAlignment="1">
      <alignment horizontal="left"/>
    </xf>
    <xf numFmtId="0" fontId="126" fillId="0" borderId="0" xfId="0" applyFont="1" applyAlignment="1">
      <alignment horizontal="left"/>
    </xf>
    <xf numFmtId="0" fontId="7" fillId="0" borderId="55" xfId="0" applyFont="1" applyBorder="1" applyAlignment="1">
      <alignment vertical="center"/>
    </xf>
    <xf numFmtId="0" fontId="99" fillId="0" borderId="0" xfId="0" applyFont="1" applyAlignment="1">
      <alignment vertical="center"/>
    </xf>
    <xf numFmtId="0" fontId="7" fillId="0" borderId="0" xfId="0" applyFont="1" applyAlignment="1">
      <alignment horizontal="center"/>
    </xf>
    <xf numFmtId="0" fontId="138" fillId="0" borderId="0" xfId="0" applyFont="1" applyBorder="1" applyAlignment="1">
      <alignment/>
    </xf>
    <xf numFmtId="2" fontId="59" fillId="34" borderId="44" xfId="0" applyNumberFormat="1" applyFont="1" applyFill="1" applyBorder="1" applyAlignment="1">
      <alignment horizontal="left" vertical="center" wrapText="1"/>
    </xf>
    <xf numFmtId="2" fontId="59" fillId="34" borderId="12" xfId="0" applyNumberFormat="1" applyFont="1" applyFill="1" applyBorder="1" applyAlignment="1">
      <alignment horizontal="left" vertical="center" wrapText="1"/>
    </xf>
    <xf numFmtId="2" fontId="59" fillId="34" borderId="0" xfId="0" applyNumberFormat="1" applyFont="1" applyFill="1" applyBorder="1" applyAlignment="1">
      <alignment horizontal="center" vertical="center" wrapText="1"/>
    </xf>
    <xf numFmtId="0" fontId="59" fillId="0" borderId="0" xfId="0" applyFont="1" applyBorder="1" applyAlignment="1" quotePrefix="1">
      <alignment vertical="top" wrapText="1"/>
    </xf>
    <xf numFmtId="2" fontId="247" fillId="34" borderId="0" xfId="0" applyNumberFormat="1" applyFont="1" applyFill="1" applyBorder="1" applyAlignment="1">
      <alignment horizontal="center" vertical="center" wrapText="1"/>
    </xf>
    <xf numFmtId="0" fontId="59" fillId="0" borderId="0" xfId="0" applyFont="1" applyBorder="1" applyAlignment="1">
      <alignment vertical="top"/>
    </xf>
    <xf numFmtId="0" fontId="248" fillId="0" borderId="0" xfId="0" applyFont="1" applyAlignment="1">
      <alignment/>
    </xf>
    <xf numFmtId="2" fontId="246" fillId="34" borderId="28" xfId="0" applyNumberFormat="1" applyFont="1" applyFill="1" applyBorder="1" applyAlignment="1">
      <alignment horizontal="center" vertical="center" wrapText="1"/>
    </xf>
    <xf numFmtId="2" fontId="59" fillId="34" borderId="13" xfId="0" applyNumberFormat="1" applyFont="1" applyFill="1" applyBorder="1" applyAlignment="1">
      <alignment horizontal="left" vertical="center" wrapText="1"/>
    </xf>
    <xf numFmtId="0" fontId="41" fillId="34" borderId="12" xfId="0" applyFont="1" applyFill="1" applyBorder="1" applyAlignment="1">
      <alignment horizontal="center" vertical="center" wrapText="1"/>
    </xf>
    <xf numFmtId="0" fontId="242" fillId="34" borderId="13" xfId="0" applyFont="1" applyFill="1" applyBorder="1" applyAlignment="1">
      <alignment vertical="center" wrapText="1"/>
    </xf>
    <xf numFmtId="0" fontId="242" fillId="34" borderId="12" xfId="0" applyFont="1" applyFill="1" applyBorder="1" applyAlignment="1">
      <alignment horizontal="center" vertical="center" wrapText="1"/>
    </xf>
    <xf numFmtId="0" fontId="41" fillId="34" borderId="12" xfId="0" applyFont="1" applyFill="1" applyBorder="1" applyAlignment="1">
      <alignment vertical="center" wrapText="1"/>
    </xf>
    <xf numFmtId="0" fontId="41" fillId="34" borderId="13" xfId="0" applyFont="1" applyFill="1" applyBorder="1" applyAlignment="1">
      <alignment wrapText="1"/>
    </xf>
    <xf numFmtId="0" fontId="41" fillId="34" borderId="13" xfId="0" applyFont="1" applyFill="1" applyBorder="1" applyAlignment="1">
      <alignment horizontal="left" vertical="center" wrapText="1"/>
    </xf>
    <xf numFmtId="0" fontId="41" fillId="34" borderId="44" xfId="0" applyFont="1" applyFill="1" applyBorder="1" applyAlignment="1">
      <alignment horizontal="left" vertical="center" wrapText="1"/>
    </xf>
    <xf numFmtId="0" fontId="41" fillId="34" borderId="13" xfId="0" applyFont="1" applyFill="1" applyBorder="1" applyAlignment="1">
      <alignment vertical="center" wrapText="1"/>
    </xf>
    <xf numFmtId="0" fontId="41" fillId="34" borderId="12" xfId="0" applyFont="1" applyFill="1" applyBorder="1" applyAlignment="1">
      <alignment horizontal="left" vertical="center" wrapText="1"/>
    </xf>
    <xf numFmtId="0" fontId="41" fillId="34" borderId="44" xfId="0" applyFont="1" applyFill="1" applyBorder="1" applyAlignment="1">
      <alignment vertical="center" wrapText="1"/>
    </xf>
    <xf numFmtId="9" fontId="41" fillId="34" borderId="12" xfId="59" applyFont="1" applyFill="1" applyBorder="1" applyAlignment="1">
      <alignment horizontal="left" vertical="center" wrapText="1"/>
    </xf>
    <xf numFmtId="0" fontId="41" fillId="34" borderId="30" xfId="0" applyFont="1" applyFill="1" applyBorder="1" applyAlignment="1">
      <alignment horizontal="left" vertical="center" wrapText="1"/>
    </xf>
    <xf numFmtId="2" fontId="41" fillId="34" borderId="30" xfId="0" applyNumberFormat="1" applyFont="1" applyFill="1" applyBorder="1" applyAlignment="1">
      <alignment horizontal="left" vertical="center" wrapText="1"/>
    </xf>
    <xf numFmtId="2" fontId="41" fillId="34" borderId="12" xfId="0" applyNumberFormat="1" applyFont="1" applyFill="1" applyBorder="1" applyAlignment="1">
      <alignment horizontal="left" vertical="center" wrapText="1"/>
    </xf>
    <xf numFmtId="2" fontId="41" fillId="34" borderId="43" xfId="0" applyNumberFormat="1" applyFont="1" applyFill="1" applyBorder="1" applyAlignment="1">
      <alignment horizontal="left" vertical="center" wrapText="1"/>
    </xf>
    <xf numFmtId="2" fontId="41" fillId="34" borderId="13" xfId="0" applyNumberFormat="1" applyFont="1" applyFill="1" applyBorder="1" applyAlignment="1">
      <alignment horizontal="left" vertical="center" wrapText="1"/>
    </xf>
    <xf numFmtId="4" fontId="249" fillId="34" borderId="0" xfId="42" applyNumberFormat="1" applyFont="1" applyFill="1" applyBorder="1" applyAlignment="1">
      <alignment horizontal="center" vertical="center" wrapText="1"/>
    </xf>
    <xf numFmtId="0" fontId="0" fillId="25" borderId="0" xfId="0" applyFont="1" applyFill="1" applyBorder="1" applyAlignment="1">
      <alignment/>
    </xf>
    <xf numFmtId="0" fontId="205" fillId="25" borderId="0" xfId="0" applyFont="1" applyFill="1" applyBorder="1" applyAlignment="1">
      <alignment/>
    </xf>
    <xf numFmtId="0" fontId="217" fillId="25" borderId="0" xfId="0" applyFont="1" applyFill="1" applyBorder="1" applyAlignment="1">
      <alignment/>
    </xf>
    <xf numFmtId="0" fontId="217" fillId="0" borderId="0" xfId="0" applyFont="1" applyBorder="1" applyAlignment="1">
      <alignment/>
    </xf>
    <xf numFmtId="0" fontId="59" fillId="34" borderId="56" xfId="0" applyFont="1" applyFill="1" applyBorder="1" applyAlignment="1">
      <alignment horizontal="center" vertical="center" wrapText="1"/>
    </xf>
    <xf numFmtId="0" fontId="59" fillId="34" borderId="57" xfId="0" applyFont="1" applyFill="1" applyBorder="1" applyAlignment="1">
      <alignment vertical="center" wrapText="1"/>
    </xf>
    <xf numFmtId="0" fontId="59" fillId="34" borderId="13" xfId="0" applyFont="1" applyFill="1" applyBorder="1" applyAlignment="1">
      <alignment horizontal="left" vertical="center" wrapText="1"/>
    </xf>
    <xf numFmtId="0" fontId="59" fillId="34" borderId="13" xfId="0" applyFont="1" applyFill="1" applyBorder="1" applyAlignment="1">
      <alignment vertical="center" wrapText="1"/>
    </xf>
    <xf numFmtId="0" fontId="246" fillId="34" borderId="30" xfId="0" applyFont="1" applyFill="1" applyBorder="1" applyAlignment="1">
      <alignment vertical="center" wrapText="1"/>
    </xf>
    <xf numFmtId="0" fontId="246" fillId="34" borderId="12" xfId="0" applyFont="1" applyFill="1" applyBorder="1" applyAlignment="1">
      <alignment horizontal="left" vertical="center" wrapText="1"/>
    </xf>
    <xf numFmtId="9" fontId="246" fillId="34" borderId="12" xfId="59" applyFont="1" applyFill="1" applyBorder="1" applyAlignment="1">
      <alignment horizontal="left" vertical="center" wrapText="1"/>
    </xf>
    <xf numFmtId="1" fontId="59" fillId="34" borderId="12" xfId="0" applyNumberFormat="1" applyFont="1" applyFill="1" applyBorder="1" applyAlignment="1">
      <alignment horizontal="center" vertical="center" wrapText="1"/>
    </xf>
    <xf numFmtId="2" fontId="246" fillId="34" borderId="30" xfId="0" applyNumberFormat="1" applyFont="1" applyFill="1" applyBorder="1" applyAlignment="1">
      <alignment horizontal="left" vertical="center" wrapText="1"/>
    </xf>
    <xf numFmtId="2" fontId="246" fillId="34" borderId="12" xfId="0" applyNumberFormat="1" applyFont="1" applyFill="1" applyBorder="1" applyAlignment="1">
      <alignment horizontal="left" vertical="center" wrapText="1"/>
    </xf>
    <xf numFmtId="0" fontId="250" fillId="34" borderId="31" xfId="0" applyFont="1" applyFill="1" applyBorder="1" applyAlignment="1">
      <alignment/>
    </xf>
    <xf numFmtId="172" fontId="41" fillId="34" borderId="54" xfId="0" applyNumberFormat="1" applyFont="1" applyFill="1" applyBorder="1" applyAlignment="1">
      <alignment horizontal="center" vertical="center"/>
    </xf>
    <xf numFmtId="2" fontId="59" fillId="34" borderId="31" xfId="0" applyNumberFormat="1" applyFont="1" applyFill="1" applyBorder="1" applyAlignment="1">
      <alignment horizontal="left" vertical="center" wrapText="1"/>
    </xf>
    <xf numFmtId="0" fontId="251" fillId="0" borderId="39" xfId="0" applyFont="1" applyFill="1" applyBorder="1" applyAlignment="1">
      <alignment horizontal="center" vertical="center" wrapText="1"/>
    </xf>
    <xf numFmtId="0" fontId="25" fillId="0" borderId="0" xfId="0" applyFont="1" applyAlignment="1">
      <alignment vertical="top"/>
    </xf>
    <xf numFmtId="0" fontId="17" fillId="0" borderId="0" xfId="0" applyFont="1" applyBorder="1" applyAlignment="1">
      <alignment vertical="top"/>
    </xf>
    <xf numFmtId="0" fontId="25" fillId="0" borderId="0" xfId="0" applyFont="1" applyBorder="1" applyAlignment="1">
      <alignment vertical="top"/>
    </xf>
    <xf numFmtId="0" fontId="16" fillId="0" borderId="0" xfId="0" applyFont="1" applyAlignment="1">
      <alignment horizontal="left" vertical="center"/>
    </xf>
    <xf numFmtId="0" fontId="16" fillId="0" borderId="0" xfId="0" applyFont="1" applyBorder="1" applyAlignment="1">
      <alignment horizontal="left" vertical="center"/>
    </xf>
    <xf numFmtId="0" fontId="137" fillId="0" borderId="0" xfId="0" applyFont="1" applyBorder="1" applyAlignment="1">
      <alignment vertical="center"/>
    </xf>
    <xf numFmtId="0" fontId="59" fillId="34" borderId="43" xfId="0" applyFont="1" applyFill="1" applyBorder="1" applyAlignment="1">
      <alignment horizontal="center" vertical="center" wrapText="1"/>
    </xf>
    <xf numFmtId="0" fontId="242" fillId="34" borderId="31" xfId="0" applyFont="1" applyFill="1" applyBorder="1" applyAlignment="1">
      <alignment horizontal="center" vertical="center" wrapText="1"/>
    </xf>
    <xf numFmtId="2" fontId="41" fillId="34" borderId="31" xfId="0" applyNumberFormat="1" applyFont="1" applyFill="1" applyBorder="1" applyAlignment="1">
      <alignment horizontal="left" vertical="center" wrapText="1"/>
    </xf>
    <xf numFmtId="2" fontId="63" fillId="34" borderId="43" xfId="0" applyNumberFormat="1" applyFont="1" applyFill="1" applyBorder="1" applyAlignment="1">
      <alignment horizontal="left" vertical="center" wrapText="1"/>
    </xf>
    <xf numFmtId="0" fontId="210" fillId="0" borderId="31" xfId="0" applyFont="1" applyFill="1" applyBorder="1" applyAlignment="1">
      <alignment horizontal="center" vertical="center" wrapText="1"/>
    </xf>
    <xf numFmtId="2" fontId="8" fillId="34" borderId="31" xfId="0" applyNumberFormat="1" applyFont="1" applyFill="1" applyBorder="1" applyAlignment="1">
      <alignment horizontal="left" vertical="center" wrapText="1"/>
    </xf>
    <xf numFmtId="172" fontId="41" fillId="34" borderId="58" xfId="0" applyNumberFormat="1" applyFont="1" applyFill="1" applyBorder="1" applyAlignment="1">
      <alignment horizontal="center" vertical="center"/>
    </xf>
    <xf numFmtId="172" fontId="41" fillId="34" borderId="18" xfId="0" applyNumberFormat="1" applyFont="1" applyFill="1" applyBorder="1" applyAlignment="1">
      <alignment horizontal="center" vertical="center"/>
    </xf>
    <xf numFmtId="2" fontId="17" fillId="34" borderId="58" xfId="0" applyNumberFormat="1" applyFont="1" applyFill="1" applyBorder="1" applyAlignment="1">
      <alignment horizontal="left" vertical="center" wrapText="1"/>
    </xf>
    <xf numFmtId="2" fontId="118" fillId="34" borderId="59" xfId="0" applyNumberFormat="1" applyFont="1" applyFill="1" applyBorder="1" applyAlignment="1">
      <alignment horizontal="center" vertical="center" wrapText="1"/>
    </xf>
    <xf numFmtId="2" fontId="118" fillId="34" borderId="42" xfId="0" applyNumberFormat="1" applyFont="1" applyFill="1" applyBorder="1" applyAlignment="1">
      <alignment horizontal="center" vertical="center" wrapText="1"/>
    </xf>
    <xf numFmtId="2" fontId="118" fillId="36" borderId="42" xfId="0" applyNumberFormat="1" applyFont="1" applyFill="1" applyBorder="1" applyAlignment="1">
      <alignment horizontal="center" vertical="center" wrapText="1"/>
    </xf>
    <xf numFmtId="0" fontId="252" fillId="34" borderId="39" xfId="0" applyFont="1" applyFill="1" applyBorder="1" applyAlignment="1">
      <alignment horizontal="center" vertical="center" wrapText="1"/>
    </xf>
    <xf numFmtId="0" fontId="252" fillId="34" borderId="31" xfId="0" applyFont="1" applyFill="1" applyBorder="1" applyAlignment="1">
      <alignment vertical="center" wrapText="1"/>
    </xf>
    <xf numFmtId="0" fontId="252" fillId="34" borderId="31" xfId="0" applyFont="1" applyFill="1" applyBorder="1" applyAlignment="1">
      <alignment wrapText="1"/>
    </xf>
    <xf numFmtId="0" fontId="252" fillId="34" borderId="31" xfId="0" applyFont="1" applyFill="1" applyBorder="1" applyAlignment="1">
      <alignment horizontal="left" vertical="center" wrapText="1"/>
    </xf>
    <xf numFmtId="0" fontId="241" fillId="34" borderId="31" xfId="0" applyFont="1" applyFill="1" applyBorder="1" applyAlignment="1">
      <alignment vertical="center" wrapText="1"/>
    </xf>
    <xf numFmtId="9" fontId="252" fillId="34" borderId="31" xfId="59" applyFont="1" applyFill="1" applyBorder="1" applyAlignment="1">
      <alignment horizontal="left" vertical="center" wrapText="1"/>
    </xf>
    <xf numFmtId="2" fontId="253" fillId="34" borderId="31" xfId="0" applyNumberFormat="1" applyFont="1" applyFill="1" applyBorder="1" applyAlignment="1">
      <alignment horizontal="left" vertical="center" wrapText="1"/>
    </xf>
    <xf numFmtId="2" fontId="252" fillId="34" borderId="31" xfId="0" applyNumberFormat="1" applyFont="1" applyFill="1" applyBorder="1" applyAlignment="1">
      <alignment horizontal="left" vertical="center" wrapText="1"/>
    </xf>
    <xf numFmtId="0" fontId="59" fillId="36" borderId="31" xfId="0" applyFont="1" applyFill="1" applyBorder="1" applyAlignment="1">
      <alignment horizontal="center" vertical="center" textRotation="180" wrapText="1"/>
    </xf>
    <xf numFmtId="0" fontId="59" fillId="36" borderId="35" xfId="0" applyFont="1" applyFill="1" applyBorder="1" applyAlignment="1">
      <alignment horizontal="center" vertical="center" textRotation="180" wrapText="1"/>
    </xf>
    <xf numFmtId="0" fontId="38" fillId="41" borderId="39" xfId="0" applyFont="1" applyFill="1" applyBorder="1" applyAlignment="1">
      <alignment horizontal="center" vertical="center" wrapText="1"/>
    </xf>
    <xf numFmtId="0" fontId="38" fillId="41" borderId="31" xfId="0" applyFont="1" applyFill="1" applyBorder="1" applyAlignment="1">
      <alignment horizontal="left" vertical="center" wrapText="1"/>
    </xf>
    <xf numFmtId="171" fontId="37" fillId="41" borderId="31" xfId="42" applyNumberFormat="1" applyFont="1" applyFill="1" applyBorder="1" applyAlignment="1">
      <alignment horizontal="center" vertical="center" wrapText="1"/>
    </xf>
    <xf numFmtId="171" fontId="37" fillId="41" borderId="35" xfId="42" applyNumberFormat="1" applyFont="1" applyFill="1" applyBorder="1" applyAlignment="1">
      <alignment horizontal="center" vertical="center" wrapText="1"/>
    </xf>
    <xf numFmtId="0" fontId="241" fillId="41" borderId="31" xfId="0" applyFont="1" applyFill="1" applyBorder="1" applyAlignment="1">
      <alignment horizontal="left" vertical="center" wrapText="1"/>
    </xf>
    <xf numFmtId="171" fontId="37" fillId="41" borderId="31" xfId="42" applyNumberFormat="1" applyFont="1" applyFill="1" applyBorder="1" applyAlignment="1">
      <alignment horizontal="center" vertical="center"/>
    </xf>
    <xf numFmtId="171" fontId="37" fillId="41" borderId="35" xfId="42" applyNumberFormat="1" applyFont="1" applyFill="1" applyBorder="1" applyAlignment="1">
      <alignment horizontal="center" vertical="center"/>
    </xf>
    <xf numFmtId="0" fontId="241" fillId="41" borderId="39" xfId="0" applyFont="1" applyFill="1" applyBorder="1" applyAlignment="1">
      <alignment horizontal="center" vertical="center" wrapText="1"/>
    </xf>
    <xf numFmtId="177" fontId="19" fillId="42" borderId="33" xfId="42" applyNumberFormat="1" applyFont="1" applyFill="1" applyBorder="1" applyAlignment="1">
      <alignment horizontal="center" vertical="center"/>
    </xf>
    <xf numFmtId="177" fontId="19" fillId="42" borderId="37" xfId="42" applyNumberFormat="1" applyFont="1" applyFill="1" applyBorder="1" applyAlignment="1">
      <alignment horizontal="center" vertical="center"/>
    </xf>
    <xf numFmtId="0" fontId="137" fillId="37" borderId="31" xfId="0" applyFont="1" applyFill="1" applyBorder="1" applyAlignment="1">
      <alignment horizontal="center" vertical="center" textRotation="180" wrapText="1"/>
    </xf>
    <xf numFmtId="0" fontId="137" fillId="37" borderId="35" xfId="0" applyFont="1" applyFill="1" applyBorder="1" applyAlignment="1">
      <alignment horizontal="center" vertical="center" textRotation="180" wrapText="1"/>
    </xf>
    <xf numFmtId="2" fontId="254" fillId="33" borderId="35" xfId="0" applyNumberFormat="1" applyFont="1" applyFill="1" applyBorder="1" applyAlignment="1">
      <alignment horizontal="center" vertical="center" wrapText="1"/>
    </xf>
    <xf numFmtId="2" fontId="251" fillId="34" borderId="31" xfId="0" applyNumberFormat="1" applyFont="1" applyFill="1" applyBorder="1" applyAlignment="1">
      <alignment horizontal="left" vertical="center" wrapText="1"/>
    </xf>
    <xf numFmtId="171" fontId="254" fillId="34" borderId="31" xfId="42" applyNumberFormat="1" applyFont="1" applyFill="1" applyBorder="1" applyAlignment="1">
      <alignment horizontal="center" vertical="center" wrapText="1"/>
    </xf>
    <xf numFmtId="171" fontId="254" fillId="34" borderId="35" xfId="42" applyNumberFormat="1" applyFont="1" applyFill="1" applyBorder="1" applyAlignment="1">
      <alignment horizontal="center" vertical="center" wrapText="1"/>
    </xf>
    <xf numFmtId="171" fontId="254" fillId="34" borderId="31" xfId="42" applyNumberFormat="1" applyFont="1" applyFill="1" applyBorder="1" applyAlignment="1">
      <alignment horizontal="center" vertical="center"/>
    </xf>
    <xf numFmtId="171" fontId="254" fillId="34" borderId="35" xfId="42" applyNumberFormat="1" applyFont="1" applyFill="1" applyBorder="1" applyAlignment="1">
      <alignment horizontal="center" vertical="center"/>
    </xf>
    <xf numFmtId="172" fontId="26" fillId="42" borderId="33" xfId="0" applyNumberFormat="1" applyFont="1" applyFill="1" applyBorder="1" applyAlignment="1">
      <alignment horizontal="center" vertical="center"/>
    </xf>
    <xf numFmtId="172" fontId="26" fillId="42" borderId="37" xfId="0" applyNumberFormat="1" applyFont="1" applyFill="1" applyBorder="1" applyAlignment="1">
      <alignment horizontal="center" vertical="center"/>
    </xf>
    <xf numFmtId="2" fontId="26" fillId="42" borderId="33" xfId="0" applyNumberFormat="1" applyFont="1" applyFill="1" applyBorder="1" applyAlignment="1">
      <alignment horizontal="center" vertical="center"/>
    </xf>
    <xf numFmtId="191" fontId="37" fillId="42" borderId="33" xfId="42" applyNumberFormat="1" applyFont="1" applyFill="1" applyBorder="1" applyAlignment="1">
      <alignment horizontal="center" vertical="center"/>
    </xf>
    <xf numFmtId="0" fontId="59" fillId="34" borderId="10" xfId="0" applyFont="1" applyFill="1" applyBorder="1" applyAlignment="1">
      <alignment horizontal="center" vertical="center" wrapText="1"/>
    </xf>
    <xf numFmtId="0" fontId="59" fillId="34" borderId="44" xfId="0" applyFont="1" applyFill="1" applyBorder="1" applyAlignment="1">
      <alignment horizontal="left" vertical="center" wrapText="1"/>
    </xf>
    <xf numFmtId="0" fontId="59" fillId="34" borderId="44" xfId="0" applyFont="1" applyFill="1" applyBorder="1" applyAlignment="1">
      <alignment vertical="center" wrapText="1"/>
    </xf>
    <xf numFmtId="0" fontId="246" fillId="34" borderId="12" xfId="0" applyFont="1" applyFill="1" applyBorder="1" applyAlignment="1">
      <alignment vertical="center" wrapText="1"/>
    </xf>
    <xf numFmtId="0" fontId="59" fillId="34" borderId="10" xfId="0" applyFont="1" applyFill="1" applyBorder="1" applyAlignment="1">
      <alignment horizontal="left" vertical="center" wrapText="1"/>
    </xf>
    <xf numFmtId="172" fontId="59" fillId="34" borderId="12" xfId="0" applyNumberFormat="1" applyFont="1" applyFill="1" applyBorder="1" applyAlignment="1">
      <alignment horizontal="left" vertical="center" wrapText="1"/>
    </xf>
    <xf numFmtId="1" fontId="19" fillId="34" borderId="18" xfId="0" applyNumberFormat="1" applyFont="1" applyFill="1" applyBorder="1" applyAlignment="1">
      <alignment horizontal="left" vertical="center"/>
    </xf>
    <xf numFmtId="2" fontId="246" fillId="34" borderId="53" xfId="0" applyNumberFormat="1" applyFont="1" applyFill="1" applyBorder="1" applyAlignment="1">
      <alignment horizontal="center" vertical="center" readingOrder="1"/>
    </xf>
    <xf numFmtId="2" fontId="246" fillId="0" borderId="54" xfId="0" applyNumberFormat="1" applyFont="1" applyFill="1" applyBorder="1" applyAlignment="1">
      <alignment horizontal="center" vertical="center" wrapText="1" readingOrder="1"/>
    </xf>
    <xf numFmtId="2" fontId="242" fillId="0" borderId="17" xfId="0" applyNumberFormat="1" applyFont="1" applyFill="1" applyBorder="1" applyAlignment="1">
      <alignment horizontal="center" vertical="center"/>
    </xf>
    <xf numFmtId="2" fontId="16" fillId="34" borderId="10" xfId="0" applyNumberFormat="1" applyFont="1" applyFill="1" applyBorder="1" applyAlignment="1">
      <alignment horizontal="center" vertical="center" wrapText="1"/>
    </xf>
    <xf numFmtId="2" fontId="16" fillId="34" borderId="10" xfId="0" applyNumberFormat="1" applyFont="1" applyFill="1" applyBorder="1" applyAlignment="1">
      <alignment horizontal="center" vertical="center"/>
    </xf>
    <xf numFmtId="2" fontId="17" fillId="34" borderId="10" xfId="0" applyNumberFormat="1" applyFont="1" applyFill="1" applyBorder="1" applyAlignment="1">
      <alignment horizontal="center" vertical="center" wrapText="1"/>
    </xf>
    <xf numFmtId="2" fontId="17" fillId="34" borderId="12" xfId="0" applyNumberFormat="1" applyFont="1" applyFill="1" applyBorder="1" applyAlignment="1">
      <alignment horizontal="center" vertical="center" wrapText="1"/>
    </xf>
    <xf numFmtId="2" fontId="17" fillId="34" borderId="12" xfId="0" applyNumberFormat="1" applyFont="1" applyFill="1" applyBorder="1" applyAlignment="1">
      <alignment horizontal="center" vertical="center"/>
    </xf>
    <xf numFmtId="2" fontId="243" fillId="43" borderId="17" xfId="0" applyNumberFormat="1" applyFont="1" applyFill="1" applyBorder="1" applyAlignment="1">
      <alignment horizontal="center" vertical="center"/>
    </xf>
    <xf numFmtId="0" fontId="15" fillId="0" borderId="55" xfId="0" applyFont="1" applyFill="1" applyBorder="1" applyAlignment="1">
      <alignment wrapText="1"/>
    </xf>
    <xf numFmtId="0" fontId="38" fillId="37" borderId="31" xfId="0" applyFont="1" applyFill="1" applyBorder="1" applyAlignment="1">
      <alignment horizontal="center" vertical="center" textRotation="180" wrapText="1"/>
    </xf>
    <xf numFmtId="0" fontId="38" fillId="37" borderId="35" xfId="0" applyFont="1" applyFill="1" applyBorder="1" applyAlignment="1">
      <alignment horizontal="center" vertical="center" textRotation="180" wrapText="1"/>
    </xf>
    <xf numFmtId="0" fontId="38" fillId="34" borderId="39" xfId="0" applyFont="1" applyFill="1" applyBorder="1" applyAlignment="1">
      <alignment horizontal="center" vertical="center" wrapText="1"/>
    </xf>
    <xf numFmtId="0" fontId="38" fillId="34" borderId="31" xfId="0" applyFont="1" applyFill="1" applyBorder="1" applyAlignment="1">
      <alignment vertical="center" wrapText="1"/>
    </xf>
    <xf numFmtId="2" fontId="59" fillId="34" borderId="31" xfId="0" applyNumberFormat="1" applyFont="1" applyFill="1" applyBorder="1" applyAlignment="1">
      <alignment horizontal="center" vertical="center" wrapText="1"/>
    </xf>
    <xf numFmtId="2" fontId="59" fillId="34" borderId="35" xfId="0" applyNumberFormat="1" applyFont="1" applyFill="1" applyBorder="1" applyAlignment="1">
      <alignment horizontal="center" vertical="center" wrapText="1"/>
    </xf>
    <xf numFmtId="0" fontId="241" fillId="34" borderId="31" xfId="0" applyFont="1" applyFill="1" applyBorder="1" applyAlignment="1">
      <alignment wrapText="1"/>
    </xf>
    <xf numFmtId="0" fontId="38" fillId="34" borderId="31" xfId="0" applyFont="1" applyFill="1" applyBorder="1" applyAlignment="1">
      <alignment horizontal="left" vertical="center" wrapText="1"/>
    </xf>
    <xf numFmtId="0" fontId="241" fillId="34" borderId="31" xfId="0" applyFont="1" applyFill="1" applyBorder="1" applyAlignment="1">
      <alignment horizontal="left" vertical="center" wrapText="1"/>
    </xf>
    <xf numFmtId="9" fontId="241" fillId="34" borderId="31" xfId="59" applyFont="1" applyFill="1" applyBorder="1" applyAlignment="1">
      <alignment horizontal="left" vertical="center" wrapText="1"/>
    </xf>
    <xf numFmtId="0" fontId="255" fillId="34" borderId="31" xfId="0" applyFont="1" applyFill="1" applyBorder="1" applyAlignment="1">
      <alignment vertical="center" wrapText="1"/>
    </xf>
    <xf numFmtId="172" fontId="38" fillId="34" borderId="31" xfId="0" applyNumberFormat="1" applyFont="1" applyFill="1" applyBorder="1" applyAlignment="1">
      <alignment horizontal="left" vertical="center" wrapText="1"/>
    </xf>
    <xf numFmtId="0" fontId="255" fillId="34" borderId="31" xfId="0" applyFont="1" applyFill="1" applyBorder="1" applyAlignment="1">
      <alignment horizontal="left" vertical="center" wrapText="1"/>
    </xf>
    <xf numFmtId="2" fontId="38" fillId="34" borderId="31" xfId="0" applyNumberFormat="1" applyFont="1" applyFill="1" applyBorder="1" applyAlignment="1">
      <alignment horizontal="left" vertical="center" wrapText="1"/>
    </xf>
    <xf numFmtId="2" fontId="59" fillId="37" borderId="33" xfId="0" applyNumberFormat="1" applyFont="1" applyFill="1" applyBorder="1" applyAlignment="1">
      <alignment horizontal="center" vertical="center" wrapText="1"/>
    </xf>
    <xf numFmtId="2" fontId="59" fillId="37" borderId="37" xfId="0" applyNumberFormat="1" applyFont="1" applyFill="1" applyBorder="1" applyAlignment="1">
      <alignment horizontal="center" vertical="center" wrapText="1"/>
    </xf>
    <xf numFmtId="0" fontId="242" fillId="37" borderId="31" xfId="0" applyFont="1" applyFill="1" applyBorder="1" applyAlignment="1">
      <alignment horizontal="center" vertical="center" textRotation="180" wrapText="1"/>
    </xf>
    <xf numFmtId="0" fontId="242" fillId="37" borderId="35" xfId="0" applyFont="1" applyFill="1" applyBorder="1" applyAlignment="1">
      <alignment horizontal="center" vertical="center" textRotation="180" wrapText="1"/>
    </xf>
    <xf numFmtId="0" fontId="241" fillId="0" borderId="39" xfId="0" applyFont="1" applyFill="1" applyBorder="1" applyAlignment="1">
      <alignment horizontal="center" vertical="center" wrapText="1"/>
    </xf>
    <xf numFmtId="2" fontId="243" fillId="34" borderId="31" xfId="0" applyNumberFormat="1" applyFont="1" applyFill="1" applyBorder="1" applyAlignment="1">
      <alignment horizontal="center" vertical="center" wrapText="1"/>
    </xf>
    <xf numFmtId="172" fontId="243" fillId="34" borderId="31" xfId="0" applyNumberFormat="1" applyFont="1" applyFill="1" applyBorder="1" applyAlignment="1">
      <alignment horizontal="center" vertical="center" wrapText="1"/>
    </xf>
    <xf numFmtId="172" fontId="243" fillId="34" borderId="35" xfId="0" applyNumberFormat="1" applyFont="1" applyFill="1" applyBorder="1" applyAlignment="1">
      <alignment horizontal="center" vertical="center" wrapText="1"/>
    </xf>
    <xf numFmtId="2" fontId="243" fillId="34" borderId="35" xfId="0" applyNumberFormat="1" applyFont="1" applyFill="1" applyBorder="1" applyAlignment="1">
      <alignment horizontal="center" vertical="center" wrapText="1"/>
    </xf>
    <xf numFmtId="2" fontId="243" fillId="37" borderId="33" xfId="0" applyNumberFormat="1" applyFont="1" applyFill="1" applyBorder="1" applyAlignment="1">
      <alignment horizontal="center" vertical="center"/>
    </xf>
    <xf numFmtId="172" fontId="243" fillId="37" borderId="33" xfId="0" applyNumberFormat="1" applyFont="1" applyFill="1" applyBorder="1" applyAlignment="1">
      <alignment horizontal="center" vertical="center"/>
    </xf>
    <xf numFmtId="172" fontId="243" fillId="37" borderId="37" xfId="0" applyNumberFormat="1" applyFont="1" applyFill="1" applyBorder="1" applyAlignment="1">
      <alignment horizontal="center" vertical="center"/>
    </xf>
    <xf numFmtId="0" fontId="17" fillId="34" borderId="10" xfId="0" applyFont="1" applyFill="1" applyBorder="1" applyAlignment="1">
      <alignment horizontal="center" vertical="center" wrapText="1"/>
    </xf>
    <xf numFmtId="0" fontId="17" fillId="34" borderId="10" xfId="0" applyFont="1" applyFill="1" applyBorder="1" applyAlignment="1">
      <alignment vertical="center" wrapText="1"/>
    </xf>
    <xf numFmtId="0" fontId="17" fillId="34" borderId="44" xfId="0" applyFont="1" applyFill="1" applyBorder="1" applyAlignment="1">
      <alignment horizontal="left" vertical="center" wrapText="1"/>
    </xf>
    <xf numFmtId="0" fontId="17" fillId="34" borderId="44" xfId="0" applyFont="1" applyFill="1" applyBorder="1" applyAlignment="1">
      <alignment vertical="center" wrapText="1"/>
    </xf>
    <xf numFmtId="0" fontId="17" fillId="34" borderId="12" xfId="0" applyFont="1" applyFill="1" applyBorder="1" applyAlignment="1">
      <alignment vertical="center" wrapText="1"/>
    </xf>
    <xf numFmtId="0" fontId="17" fillId="34" borderId="12" xfId="0" applyFont="1" applyFill="1" applyBorder="1" applyAlignment="1">
      <alignment horizontal="left" vertical="center" wrapText="1"/>
    </xf>
    <xf numFmtId="0" fontId="17" fillId="34" borderId="10" xfId="0" applyFont="1" applyFill="1" applyBorder="1" applyAlignment="1">
      <alignment horizontal="left" vertical="center" wrapText="1"/>
    </xf>
    <xf numFmtId="9" fontId="17" fillId="34" borderId="12" xfId="59" applyFont="1" applyFill="1" applyBorder="1" applyAlignment="1">
      <alignment horizontal="left" vertical="center" wrapText="1"/>
    </xf>
    <xf numFmtId="172" fontId="17" fillId="34" borderId="12" xfId="0" applyNumberFormat="1" applyFont="1" applyFill="1" applyBorder="1" applyAlignment="1">
      <alignment horizontal="left" vertical="center" wrapText="1"/>
    </xf>
    <xf numFmtId="2" fontId="17" fillId="34" borderId="44" xfId="0" applyNumberFormat="1" applyFont="1" applyFill="1" applyBorder="1" applyAlignment="1">
      <alignment horizontal="left" vertical="center" wrapText="1"/>
    </xf>
    <xf numFmtId="1" fontId="17" fillId="34" borderId="18" xfId="0" applyNumberFormat="1" applyFont="1" applyFill="1" applyBorder="1" applyAlignment="1">
      <alignment horizontal="left" vertical="center"/>
    </xf>
    <xf numFmtId="0" fontId="38" fillId="34" borderId="44" xfId="0" applyFont="1" applyFill="1" applyBorder="1" applyAlignment="1">
      <alignment horizontal="center" vertical="center" wrapText="1"/>
    </xf>
    <xf numFmtId="2" fontId="256" fillId="34" borderId="54" xfId="0" applyNumberFormat="1" applyFont="1" applyFill="1" applyBorder="1" applyAlignment="1">
      <alignment horizontal="center" vertical="center" wrapText="1"/>
    </xf>
    <xf numFmtId="0" fontId="38" fillId="34" borderId="26" xfId="0" applyFont="1" applyFill="1" applyBorder="1" applyAlignment="1">
      <alignment horizontal="center" vertical="center" wrapText="1"/>
    </xf>
    <xf numFmtId="0" fontId="241" fillId="34" borderId="27" xfId="0" applyFont="1" applyFill="1" applyBorder="1" applyAlignment="1">
      <alignment horizontal="left" vertical="center" wrapText="1"/>
    </xf>
    <xf numFmtId="172" fontId="257" fillId="34" borderId="35" xfId="0" applyNumberFormat="1" applyFont="1" applyFill="1" applyBorder="1" applyAlignment="1">
      <alignment horizontal="center" vertical="center" wrapText="1"/>
    </xf>
    <xf numFmtId="0" fontId="241" fillId="34" borderId="26" xfId="0" applyFont="1" applyFill="1" applyBorder="1" applyAlignment="1">
      <alignment horizontal="center" vertical="center" wrapText="1"/>
    </xf>
    <xf numFmtId="172" fontId="257" fillId="34" borderId="12" xfId="0" applyNumberFormat="1" applyFont="1" applyFill="1" applyBorder="1" applyAlignment="1">
      <alignment horizontal="center" vertical="center" wrapText="1"/>
    </xf>
    <xf numFmtId="2" fontId="256" fillId="41" borderId="38" xfId="0" applyNumberFormat="1" applyFont="1" applyFill="1" applyBorder="1" applyAlignment="1">
      <alignment horizontal="center" vertical="center" wrapText="1"/>
    </xf>
    <xf numFmtId="2" fontId="256" fillId="34" borderId="0" xfId="0" applyNumberFormat="1" applyFont="1" applyFill="1" applyBorder="1" applyAlignment="1">
      <alignment horizontal="center" vertical="center" wrapText="1"/>
    </xf>
    <xf numFmtId="172" fontId="59" fillId="36" borderId="35" xfId="0" applyNumberFormat="1" applyFont="1" applyFill="1" applyBorder="1" applyAlignment="1">
      <alignment horizontal="center" vertical="center"/>
    </xf>
    <xf numFmtId="0" fontId="18" fillId="34" borderId="0" xfId="0" applyFont="1" applyFill="1" applyAlignment="1">
      <alignment/>
    </xf>
    <xf numFmtId="172" fontId="17" fillId="34" borderId="35" xfId="0" applyNumberFormat="1" applyFont="1" applyFill="1" applyBorder="1" applyAlignment="1">
      <alignment horizontal="center" vertical="center" wrapText="1"/>
    </xf>
    <xf numFmtId="172" fontId="59" fillId="0" borderId="0" xfId="0" applyNumberFormat="1" applyFont="1" applyFill="1" applyBorder="1" applyAlignment="1">
      <alignment horizontal="left" vertical="center" readingOrder="1"/>
    </xf>
    <xf numFmtId="2" fontId="17" fillId="34" borderId="31" xfId="0" applyNumberFormat="1" applyFont="1" applyFill="1" applyBorder="1" applyAlignment="1">
      <alignment horizontal="left" vertical="center" wrapText="1"/>
    </xf>
    <xf numFmtId="2" fontId="17" fillId="34" borderId="31" xfId="0" applyNumberFormat="1" applyFont="1" applyFill="1" applyBorder="1" applyAlignment="1">
      <alignment horizontal="center"/>
    </xf>
    <xf numFmtId="2" fontId="41" fillId="34" borderId="31" xfId="0" applyNumberFormat="1" applyFont="1" applyFill="1" applyBorder="1" applyAlignment="1">
      <alignment horizontal="center" vertical="center" wrapText="1"/>
    </xf>
    <xf numFmtId="2" fontId="41" fillId="34" borderId="35" xfId="0" applyNumberFormat="1" applyFont="1" applyFill="1" applyBorder="1" applyAlignment="1">
      <alignment horizontal="center" vertical="center" wrapText="1"/>
    </xf>
    <xf numFmtId="172" fontId="17" fillId="34" borderId="31" xfId="0" applyNumberFormat="1" applyFont="1" applyFill="1" applyBorder="1" applyAlignment="1">
      <alignment horizontal="center" vertical="center" wrapText="1"/>
    </xf>
    <xf numFmtId="2" fontId="17" fillId="36" borderId="33" xfId="0" applyNumberFormat="1" applyFont="1" applyFill="1" applyBorder="1" applyAlignment="1">
      <alignment horizontal="center"/>
    </xf>
    <xf numFmtId="172" fontId="59" fillId="36" borderId="37" xfId="0" applyNumberFormat="1" applyFont="1" applyFill="1" applyBorder="1" applyAlignment="1">
      <alignment horizontal="center" vertical="center"/>
    </xf>
    <xf numFmtId="0" fontId="17" fillId="34" borderId="39" xfId="0" applyFont="1" applyFill="1" applyBorder="1" applyAlignment="1">
      <alignment horizontal="center" vertical="center" wrapText="1"/>
    </xf>
    <xf numFmtId="0" fontId="17" fillId="34" borderId="31" xfId="0" applyFont="1" applyFill="1" applyBorder="1" applyAlignment="1">
      <alignment vertical="center" wrapText="1"/>
    </xf>
    <xf numFmtId="0" fontId="17" fillId="34" borderId="31" xfId="0" applyFont="1" applyFill="1" applyBorder="1" applyAlignment="1">
      <alignment horizontal="left" vertical="center" wrapText="1"/>
    </xf>
    <xf numFmtId="9" fontId="17" fillId="34" borderId="31" xfId="59" applyFont="1" applyFill="1" applyBorder="1" applyAlignment="1">
      <alignment horizontal="left" vertical="center" wrapText="1"/>
    </xf>
    <xf numFmtId="172" fontId="17" fillId="34" borderId="31" xfId="0" applyNumberFormat="1" applyFont="1" applyFill="1" applyBorder="1" applyAlignment="1">
      <alignment horizontal="left" vertical="center" wrapText="1"/>
    </xf>
    <xf numFmtId="1" fontId="17" fillId="34" borderId="31" xfId="0" applyNumberFormat="1" applyFont="1" applyFill="1" applyBorder="1" applyAlignment="1">
      <alignment horizontal="left" vertical="center"/>
    </xf>
    <xf numFmtId="0" fontId="0" fillId="0" borderId="0" xfId="0" applyAlignment="1">
      <alignment vertical="center"/>
    </xf>
    <xf numFmtId="2" fontId="59" fillId="36" borderId="35" xfId="0" applyNumberFormat="1" applyFont="1" applyFill="1" applyBorder="1" applyAlignment="1">
      <alignment horizontal="center" vertical="center"/>
    </xf>
    <xf numFmtId="2" fontId="118" fillId="0" borderId="52" xfId="0" applyNumberFormat="1" applyFont="1" applyFill="1" applyBorder="1" applyAlignment="1">
      <alignment horizontal="center" vertical="center"/>
    </xf>
    <xf numFmtId="2" fontId="232" fillId="0" borderId="51" xfId="0" applyNumberFormat="1" applyFont="1" applyBorder="1" applyAlignment="1">
      <alignment horizontal="center" vertical="center" wrapText="1"/>
    </xf>
    <xf numFmtId="0" fontId="243" fillId="34" borderId="13" xfId="0" applyFont="1" applyFill="1" applyBorder="1" applyAlignment="1">
      <alignment horizontal="left" vertical="center" wrapText="1"/>
    </xf>
    <xf numFmtId="0" fontId="137" fillId="34" borderId="46" xfId="0" applyFont="1" applyFill="1" applyBorder="1" applyAlignment="1">
      <alignment horizontal="center" vertical="center" wrapText="1"/>
    </xf>
    <xf numFmtId="0" fontId="243" fillId="34" borderId="60" xfId="0" applyFont="1" applyFill="1" applyBorder="1" applyAlignment="1">
      <alignment horizontal="center" vertical="center" wrapText="1"/>
    </xf>
    <xf numFmtId="0" fontId="243" fillId="34" borderId="30" xfId="0" applyFont="1" applyFill="1" applyBorder="1" applyAlignment="1">
      <alignment vertical="center" wrapText="1"/>
    </xf>
    <xf numFmtId="0" fontId="137" fillId="34" borderId="60" xfId="0" applyFont="1" applyFill="1" applyBorder="1" applyAlignment="1">
      <alignment horizontal="center" vertical="center" wrapText="1"/>
    </xf>
    <xf numFmtId="0" fontId="243" fillId="34" borderId="30" xfId="0" applyFont="1" applyFill="1" applyBorder="1" applyAlignment="1">
      <alignment horizontal="left" vertical="center" wrapText="1"/>
    </xf>
    <xf numFmtId="0" fontId="243" fillId="34" borderId="31" xfId="0" applyFont="1" applyFill="1" applyBorder="1" applyAlignment="1">
      <alignment horizontal="center" vertical="center" wrapText="1"/>
    </xf>
    <xf numFmtId="0" fontId="59" fillId="37" borderId="18" xfId="0" applyFont="1" applyFill="1" applyBorder="1" applyAlignment="1">
      <alignment horizontal="center" vertical="center" textRotation="180" wrapText="1"/>
    </xf>
    <xf numFmtId="9" fontId="34" fillId="34" borderId="13" xfId="59" applyFont="1" applyFill="1" applyBorder="1" applyAlignment="1">
      <alignment horizontal="left" vertical="center" wrapText="1"/>
    </xf>
    <xf numFmtId="0" fontId="258" fillId="0" borderId="0" xfId="0" applyFont="1" applyBorder="1" applyAlignment="1" quotePrefix="1">
      <alignment/>
    </xf>
    <xf numFmtId="0" fontId="242" fillId="0" borderId="0" xfId="0" applyFont="1" applyBorder="1" applyAlignment="1">
      <alignment/>
    </xf>
    <xf numFmtId="0" fontId="27" fillId="37" borderId="15" xfId="0" applyFont="1" applyFill="1" applyBorder="1" applyAlignment="1">
      <alignment horizontal="center" vertical="center" textRotation="180" wrapText="1"/>
    </xf>
    <xf numFmtId="0" fontId="27" fillId="37" borderId="16" xfId="0" applyFont="1" applyFill="1" applyBorder="1" applyAlignment="1">
      <alignment horizontal="center" vertical="center" textRotation="180" wrapText="1"/>
    </xf>
    <xf numFmtId="0" fontId="27" fillId="37" borderId="20" xfId="0" applyFont="1" applyFill="1" applyBorder="1" applyAlignment="1">
      <alignment horizontal="center" vertical="center" textRotation="180" wrapText="1"/>
    </xf>
    <xf numFmtId="0" fontId="26" fillId="34" borderId="29" xfId="0" applyFont="1" applyFill="1" applyBorder="1" applyAlignment="1">
      <alignment horizontal="center" vertical="center" wrapText="1"/>
    </xf>
    <xf numFmtId="0" fontId="26" fillId="34" borderId="61" xfId="0" applyFont="1" applyFill="1" applyBorder="1" applyAlignment="1">
      <alignment horizontal="left" vertical="center" wrapText="1"/>
    </xf>
    <xf numFmtId="0" fontId="259" fillId="34" borderId="61" xfId="0" applyFont="1" applyFill="1" applyBorder="1" applyAlignment="1">
      <alignment horizontal="left" vertical="center" wrapText="1"/>
    </xf>
    <xf numFmtId="2" fontId="260" fillId="34" borderId="31" xfId="0" applyNumberFormat="1" applyFont="1" applyFill="1" applyBorder="1" applyAlignment="1">
      <alignment horizontal="center" vertical="center" wrapText="1"/>
    </xf>
    <xf numFmtId="2" fontId="44" fillId="34" borderId="31" xfId="0" applyNumberFormat="1" applyFont="1" applyFill="1" applyBorder="1" applyAlignment="1">
      <alignment horizontal="center" vertical="center"/>
    </xf>
    <xf numFmtId="172" fontId="44" fillId="34" borderId="31" xfId="0" applyNumberFormat="1" applyFont="1" applyFill="1" applyBorder="1" applyAlignment="1">
      <alignment horizontal="center" vertical="center"/>
    </xf>
    <xf numFmtId="2" fontId="261" fillId="34" borderId="31" xfId="0" applyNumberFormat="1" applyFont="1" applyFill="1" applyBorder="1" applyAlignment="1">
      <alignment horizontal="center" vertical="center" wrapText="1"/>
    </xf>
    <xf numFmtId="2" fontId="262" fillId="34" borderId="31" xfId="0" applyNumberFormat="1" applyFont="1" applyFill="1" applyBorder="1" applyAlignment="1">
      <alignment horizontal="center" vertical="center" wrapText="1"/>
    </xf>
    <xf numFmtId="2" fontId="153" fillId="34" borderId="31" xfId="0" applyNumberFormat="1" applyFont="1" applyFill="1" applyBorder="1" applyAlignment="1">
      <alignment horizontal="center" vertical="center"/>
    </xf>
    <xf numFmtId="172" fontId="153" fillId="34" borderId="31" xfId="0" applyNumberFormat="1" applyFont="1" applyFill="1" applyBorder="1" applyAlignment="1">
      <alignment horizontal="center" vertical="center"/>
    </xf>
    <xf numFmtId="172" fontId="117" fillId="0" borderId="0" xfId="0" applyNumberFormat="1" applyFont="1" applyBorder="1" applyAlignment="1">
      <alignment horizontal="center" vertical="center" wrapText="1"/>
    </xf>
    <xf numFmtId="0" fontId="226" fillId="0" borderId="0" xfId="0" applyFont="1" applyBorder="1" applyAlignment="1">
      <alignment/>
    </xf>
    <xf numFmtId="0" fontId="100" fillId="44" borderId="0" xfId="0" applyFont="1" applyFill="1" applyAlignment="1">
      <alignment/>
    </xf>
    <xf numFmtId="0" fontId="263" fillId="0" borderId="0" xfId="0" applyFont="1" applyAlignment="1">
      <alignment/>
    </xf>
    <xf numFmtId="193" fontId="155" fillId="34" borderId="0" xfId="0" applyNumberFormat="1" applyFont="1" applyFill="1" applyBorder="1" applyAlignment="1">
      <alignment horizontal="center" vertical="center" wrapText="1"/>
    </xf>
    <xf numFmtId="0" fontId="47" fillId="0" borderId="0" xfId="0" applyFont="1" applyBorder="1" applyAlignment="1">
      <alignment vertical="center"/>
    </xf>
    <xf numFmtId="0" fontId="47" fillId="0" borderId="0" xfId="0" applyFont="1" applyBorder="1" applyAlignment="1">
      <alignment/>
    </xf>
    <xf numFmtId="0" fontId="48" fillId="0" borderId="0" xfId="0" applyFont="1" applyBorder="1" applyAlignment="1">
      <alignment/>
    </xf>
    <xf numFmtId="172" fontId="48" fillId="0" borderId="0" xfId="0" applyNumberFormat="1" applyFont="1" applyBorder="1" applyAlignment="1">
      <alignment/>
    </xf>
    <xf numFmtId="172" fontId="48" fillId="0" borderId="0" xfId="0" applyNumberFormat="1" applyFont="1" applyAlignment="1">
      <alignment/>
    </xf>
    <xf numFmtId="172" fontId="48" fillId="0" borderId="28" xfId="0" applyNumberFormat="1" applyFont="1" applyBorder="1" applyAlignment="1">
      <alignment/>
    </xf>
    <xf numFmtId="172" fontId="264" fillId="34" borderId="28" xfId="0" applyNumberFormat="1" applyFont="1" applyFill="1" applyBorder="1" applyAlignment="1">
      <alignment/>
    </xf>
    <xf numFmtId="172" fontId="48" fillId="0" borderId="0" xfId="0" applyNumberFormat="1" applyFont="1" applyBorder="1" applyAlignment="1">
      <alignment/>
    </xf>
    <xf numFmtId="172" fontId="264" fillId="34" borderId="0" xfId="0" applyNumberFormat="1" applyFont="1" applyFill="1" applyBorder="1" applyAlignment="1">
      <alignment/>
    </xf>
    <xf numFmtId="172" fontId="48" fillId="34" borderId="28" xfId="0" applyNumberFormat="1" applyFont="1" applyFill="1" applyBorder="1" applyAlignment="1">
      <alignment/>
    </xf>
    <xf numFmtId="172" fontId="265" fillId="0" borderId="28" xfId="0" applyNumberFormat="1" applyFont="1" applyBorder="1" applyAlignment="1">
      <alignment/>
    </xf>
    <xf numFmtId="172" fontId="264" fillId="0" borderId="0" xfId="0" applyNumberFormat="1" applyFont="1" applyAlignment="1">
      <alignment/>
    </xf>
    <xf numFmtId="172" fontId="264" fillId="34" borderId="0" xfId="0" applyNumberFormat="1" applyFont="1" applyFill="1" applyAlignment="1">
      <alignment/>
    </xf>
    <xf numFmtId="0" fontId="266" fillId="34" borderId="0" xfId="0" applyFont="1" applyFill="1" applyBorder="1" applyAlignment="1">
      <alignment vertical="center"/>
    </xf>
    <xf numFmtId="0" fontId="49" fillId="34" borderId="0" xfId="0" applyFont="1" applyFill="1" applyBorder="1" applyAlignment="1">
      <alignment vertical="center"/>
    </xf>
    <xf numFmtId="0" fontId="264" fillId="34" borderId="0" xfId="0" applyFont="1" applyFill="1" applyAlignment="1">
      <alignment/>
    </xf>
    <xf numFmtId="0" fontId="48" fillId="0" borderId="0" xfId="0" applyFont="1" applyAlignment="1">
      <alignment/>
    </xf>
    <xf numFmtId="2" fontId="267" fillId="34" borderId="54" xfId="0" applyNumberFormat="1" applyFont="1" applyFill="1" applyBorder="1" applyAlignment="1">
      <alignment horizontal="center" vertical="center" wrapText="1"/>
    </xf>
    <xf numFmtId="0" fontId="268" fillId="0" borderId="0" xfId="0" applyFont="1" applyAlignment="1">
      <alignment/>
    </xf>
    <xf numFmtId="0" fontId="269" fillId="0" borderId="0" xfId="0" applyFont="1" applyBorder="1" applyAlignment="1">
      <alignment horizontal="center"/>
    </xf>
    <xf numFmtId="0" fontId="52" fillId="0" borderId="0" xfId="0" applyFont="1" applyBorder="1" applyAlignment="1">
      <alignment horizontal="right"/>
    </xf>
    <xf numFmtId="2" fontId="47" fillId="36" borderId="52" xfId="0" applyNumberFormat="1" applyFont="1" applyFill="1" applyBorder="1" applyAlignment="1">
      <alignment horizontal="center" vertical="center"/>
    </xf>
    <xf numFmtId="0" fontId="47" fillId="0" borderId="0" xfId="0" applyFont="1" applyBorder="1" applyAlignment="1">
      <alignment horizontal="right"/>
    </xf>
    <xf numFmtId="0" fontId="48" fillId="0" borderId="0" xfId="0" applyFont="1" applyBorder="1" applyAlignment="1">
      <alignment horizontal="right"/>
    </xf>
    <xf numFmtId="0" fontId="54" fillId="0" borderId="0" xfId="0" applyFont="1" applyAlignment="1">
      <alignment/>
    </xf>
    <xf numFmtId="1" fontId="62" fillId="34" borderId="0" xfId="0" applyNumberFormat="1" applyFont="1" applyFill="1" applyBorder="1" applyAlignment="1">
      <alignment horizontal="center" vertical="center" wrapText="1"/>
    </xf>
    <xf numFmtId="2" fontId="62" fillId="0" borderId="0" xfId="0" applyNumberFormat="1" applyFont="1" applyBorder="1" applyAlignment="1">
      <alignment vertical="center" wrapText="1"/>
    </xf>
    <xf numFmtId="0" fontId="47" fillId="36" borderId="47" xfId="0" applyFont="1" applyFill="1" applyBorder="1" applyAlignment="1">
      <alignment horizontal="center" vertical="center" textRotation="180" wrapText="1"/>
    </xf>
    <xf numFmtId="0" fontId="47" fillId="36" borderId="48" xfId="0" applyFont="1" applyFill="1" applyBorder="1" applyAlignment="1">
      <alignment horizontal="center" vertical="center" textRotation="180" wrapText="1"/>
    </xf>
    <xf numFmtId="0" fontId="47" fillId="36" borderId="49" xfId="0" applyFont="1" applyFill="1" applyBorder="1" applyAlignment="1">
      <alignment horizontal="center" vertical="center" textRotation="180" wrapText="1"/>
    </xf>
    <xf numFmtId="0" fontId="50" fillId="36" borderId="47" xfId="0" applyFont="1" applyFill="1" applyBorder="1" applyAlignment="1">
      <alignment horizontal="center" vertical="center" textRotation="180" wrapText="1"/>
    </xf>
    <xf numFmtId="0" fontId="50" fillId="36" borderId="48" xfId="0" applyFont="1" applyFill="1" applyBorder="1" applyAlignment="1">
      <alignment horizontal="center" vertical="center" textRotation="180" wrapText="1"/>
    </xf>
    <xf numFmtId="0" fontId="50" fillId="36" borderId="50" xfId="0" applyFont="1" applyFill="1" applyBorder="1" applyAlignment="1">
      <alignment horizontal="center" vertical="center" textRotation="180" wrapText="1"/>
    </xf>
    <xf numFmtId="0" fontId="50" fillId="36" borderId="49" xfId="0" applyFont="1" applyFill="1" applyBorder="1" applyAlignment="1">
      <alignment horizontal="center" vertical="center" textRotation="180" wrapText="1"/>
    </xf>
    <xf numFmtId="0" fontId="62" fillId="36" borderId="31" xfId="0" applyFont="1" applyFill="1" applyBorder="1" applyAlignment="1">
      <alignment horizontal="center" vertical="center" textRotation="180" wrapText="1"/>
    </xf>
    <xf numFmtId="0" fontId="62" fillId="36" borderId="35" xfId="0" applyFont="1" applyFill="1" applyBorder="1" applyAlignment="1">
      <alignment horizontal="center" vertical="center" textRotation="180" wrapText="1"/>
    </xf>
    <xf numFmtId="0" fontId="35" fillId="36" borderId="39" xfId="0" applyFont="1" applyFill="1" applyBorder="1" applyAlignment="1">
      <alignment horizontal="center" vertical="center" wrapText="1"/>
    </xf>
    <xf numFmtId="0" fontId="62" fillId="36" borderId="31" xfId="0" applyFont="1" applyFill="1" applyBorder="1" applyAlignment="1">
      <alignment horizontal="left" vertical="center" wrapText="1"/>
    </xf>
    <xf numFmtId="2" fontId="113" fillId="36" borderId="33" xfId="0" applyNumberFormat="1" applyFont="1" applyFill="1" applyBorder="1" applyAlignment="1">
      <alignment horizontal="center" vertical="center"/>
    </xf>
    <xf numFmtId="0" fontId="270" fillId="36" borderId="12" xfId="0" applyFont="1" applyFill="1" applyBorder="1" applyAlignment="1">
      <alignment horizontal="left" vertical="center" wrapText="1"/>
    </xf>
    <xf numFmtId="0" fontId="51" fillId="36" borderId="62" xfId="0" applyFont="1" applyFill="1" applyBorder="1" applyAlignment="1">
      <alignment horizontal="left" vertical="center" wrapText="1"/>
    </xf>
    <xf numFmtId="0" fontId="271" fillId="36" borderId="12" xfId="0" applyFont="1" applyFill="1" applyBorder="1" applyAlignment="1">
      <alignment horizontal="center" vertical="center" wrapText="1"/>
    </xf>
    <xf numFmtId="0" fontId="51" fillId="36" borderId="62" xfId="0" applyFont="1" applyFill="1" applyBorder="1" applyAlignment="1">
      <alignment horizontal="center" vertical="center" wrapText="1"/>
    </xf>
    <xf numFmtId="0" fontId="57" fillId="0" borderId="0" xfId="0" applyFont="1" applyBorder="1" applyAlignment="1">
      <alignment vertical="top"/>
    </xf>
    <xf numFmtId="0" fontId="272" fillId="0" borderId="0" xfId="0" applyFont="1" applyAlignment="1">
      <alignment vertical="center" readingOrder="1"/>
    </xf>
    <xf numFmtId="0" fontId="273" fillId="0" borderId="0" xfId="0" applyFont="1" applyAlignment="1">
      <alignment vertical="center" readingOrder="1"/>
    </xf>
    <xf numFmtId="0" fontId="62" fillId="0" borderId="0" xfId="0" applyFont="1" applyBorder="1" applyAlignment="1" quotePrefix="1">
      <alignment/>
    </xf>
    <xf numFmtId="0" fontId="62" fillId="0" borderId="63" xfId="0" applyFont="1" applyFill="1" applyBorder="1" applyAlignment="1">
      <alignment horizontal="center" vertical="center" wrapText="1"/>
    </xf>
    <xf numFmtId="0" fontId="62" fillId="0" borderId="63" xfId="0" applyFont="1" applyFill="1" applyBorder="1" applyAlignment="1">
      <alignment horizontal="left" vertical="center" wrapText="1"/>
    </xf>
    <xf numFmtId="4" fontId="99" fillId="34" borderId="64" xfId="42" applyNumberFormat="1" applyFont="1" applyFill="1" applyBorder="1" applyAlignment="1">
      <alignment horizontal="center" vertical="center" wrapText="1"/>
    </xf>
    <xf numFmtId="0" fontId="62" fillId="37" borderId="31" xfId="0" applyFont="1" applyFill="1" applyBorder="1" applyAlignment="1">
      <alignment horizontal="center" vertical="center" textRotation="180" wrapText="1"/>
    </xf>
    <xf numFmtId="2" fontId="59" fillId="34" borderId="12" xfId="0" applyNumberFormat="1" applyFont="1" applyFill="1" applyBorder="1" applyAlignment="1">
      <alignment horizontal="center" vertical="center" wrapText="1"/>
    </xf>
    <xf numFmtId="14" fontId="10" fillId="0" borderId="14" xfId="0" applyNumberFormat="1" applyFont="1" applyBorder="1" applyAlignment="1">
      <alignment vertical="center"/>
    </xf>
    <xf numFmtId="0" fontId="10" fillId="0" borderId="0" xfId="0" applyFont="1" applyAlignment="1">
      <alignment horizontal="center" vertical="center"/>
    </xf>
    <xf numFmtId="0" fontId="0" fillId="45" borderId="28" xfId="0" applyFont="1" applyFill="1" applyBorder="1" applyAlignment="1">
      <alignment/>
    </xf>
    <xf numFmtId="0" fontId="0" fillId="45" borderId="0" xfId="0" applyFont="1" applyFill="1" applyAlignment="1">
      <alignment/>
    </xf>
    <xf numFmtId="0" fontId="217" fillId="45" borderId="28" xfId="0" applyFont="1" applyFill="1" applyBorder="1" applyAlignment="1">
      <alignment/>
    </xf>
    <xf numFmtId="0" fontId="203" fillId="45" borderId="28" xfId="0" applyFont="1" applyFill="1" applyBorder="1" applyAlignment="1">
      <alignment/>
    </xf>
    <xf numFmtId="0" fontId="0" fillId="46" borderId="28" xfId="0" applyFont="1" applyFill="1" applyBorder="1" applyAlignment="1">
      <alignment/>
    </xf>
    <xf numFmtId="0" fontId="203" fillId="45" borderId="0" xfId="0" applyFont="1" applyFill="1" applyAlignment="1">
      <alignment/>
    </xf>
    <xf numFmtId="0" fontId="202" fillId="45" borderId="28" xfId="0" applyFont="1" applyFill="1" applyBorder="1" applyAlignment="1">
      <alignment/>
    </xf>
    <xf numFmtId="0" fontId="205" fillId="45" borderId="28" xfId="0" applyFont="1" applyFill="1" applyBorder="1" applyAlignment="1">
      <alignment/>
    </xf>
    <xf numFmtId="0" fontId="205" fillId="46" borderId="28" xfId="0" applyFont="1" applyFill="1" applyBorder="1" applyAlignment="1">
      <alignment/>
    </xf>
    <xf numFmtId="0" fontId="62" fillId="34" borderId="46" xfId="0" applyFont="1" applyFill="1" applyBorder="1" applyAlignment="1">
      <alignment horizontal="center" vertical="center" wrapText="1"/>
    </xf>
    <xf numFmtId="0" fontId="62" fillId="34" borderId="13" xfId="0" applyFont="1" applyFill="1" applyBorder="1" applyAlignment="1">
      <alignment horizontal="left" vertical="center" wrapText="1"/>
    </xf>
    <xf numFmtId="0" fontId="62" fillId="34" borderId="30" xfId="0" applyFont="1" applyFill="1" applyBorder="1" applyAlignment="1">
      <alignment horizontal="left" vertical="center" wrapText="1"/>
    </xf>
    <xf numFmtId="9" fontId="62" fillId="34" borderId="30" xfId="59" applyFont="1" applyFill="1" applyBorder="1" applyAlignment="1">
      <alignment horizontal="left" vertical="center" wrapText="1"/>
    </xf>
    <xf numFmtId="0" fontId="17" fillId="34" borderId="12" xfId="0" applyFont="1" applyFill="1" applyBorder="1" applyAlignment="1">
      <alignment horizontal="center" vertical="center" wrapText="1"/>
    </xf>
    <xf numFmtId="0" fontId="214" fillId="34" borderId="12" xfId="0" applyFont="1" applyFill="1" applyBorder="1" applyAlignment="1">
      <alignment horizontal="center" vertical="center" wrapText="1"/>
    </xf>
    <xf numFmtId="0" fontId="214" fillId="34" borderId="18" xfId="0" applyFont="1" applyFill="1" applyBorder="1" applyAlignment="1">
      <alignment horizontal="center" vertical="center" wrapText="1"/>
    </xf>
    <xf numFmtId="0" fontId="214" fillId="34" borderId="31" xfId="0" applyFont="1" applyFill="1" applyBorder="1" applyAlignment="1">
      <alignment horizontal="center" vertical="center" wrapText="1"/>
    </xf>
    <xf numFmtId="2" fontId="274" fillId="34" borderId="10" xfId="0" applyNumberFormat="1" applyFont="1" applyFill="1" applyBorder="1" applyAlignment="1">
      <alignment horizontal="center" vertical="center"/>
    </xf>
    <xf numFmtId="172" fontId="274" fillId="34" borderId="10" xfId="0" applyNumberFormat="1" applyFont="1" applyFill="1" applyBorder="1" applyAlignment="1">
      <alignment horizontal="center" vertical="center"/>
    </xf>
    <xf numFmtId="0" fontId="16" fillId="35" borderId="33" xfId="0" applyFont="1" applyFill="1" applyBorder="1" applyAlignment="1">
      <alignment horizontal="center" vertical="center" textRotation="180" wrapText="1"/>
    </xf>
    <xf numFmtId="0" fontId="16" fillId="35" borderId="37" xfId="0" applyFont="1" applyFill="1" applyBorder="1" applyAlignment="1">
      <alignment horizontal="center" vertical="center" textRotation="180" wrapText="1"/>
    </xf>
    <xf numFmtId="0" fontId="16" fillId="36" borderId="65" xfId="0" applyFont="1" applyFill="1" applyBorder="1" applyAlignment="1">
      <alignment horizontal="center" vertical="center" textRotation="180" wrapText="1"/>
    </xf>
    <xf numFmtId="0" fontId="16" fillId="36" borderId="33" xfId="0" applyFont="1" applyFill="1" applyBorder="1" applyAlignment="1">
      <alignment horizontal="center" vertical="center" textRotation="180" wrapText="1"/>
    </xf>
    <xf numFmtId="0" fontId="16" fillId="36" borderId="37" xfId="0" applyFont="1" applyFill="1" applyBorder="1" applyAlignment="1">
      <alignment horizontal="center" vertical="center" textRotation="180" wrapText="1"/>
    </xf>
    <xf numFmtId="2" fontId="59" fillId="36" borderId="33" xfId="0" applyNumberFormat="1" applyFont="1" applyFill="1" applyBorder="1" applyAlignment="1">
      <alignment horizontal="center" vertical="center"/>
    </xf>
    <xf numFmtId="0" fontId="17" fillId="0" borderId="12" xfId="0" applyFont="1" applyFill="1" applyBorder="1" applyAlignment="1">
      <alignment vertical="center" wrapText="1"/>
    </xf>
    <xf numFmtId="0" fontId="17" fillId="0" borderId="12" xfId="0" applyFont="1" applyFill="1" applyBorder="1" applyAlignment="1">
      <alignment wrapText="1"/>
    </xf>
    <xf numFmtId="0" fontId="32" fillId="34" borderId="0" xfId="0" applyFont="1" applyFill="1" applyBorder="1" applyAlignment="1">
      <alignment horizontal="center" vertical="top" wrapText="1"/>
    </xf>
    <xf numFmtId="0" fontId="32" fillId="34" borderId="0" xfId="0" applyFont="1" applyFill="1" applyBorder="1" applyAlignment="1">
      <alignment wrapText="1"/>
    </xf>
    <xf numFmtId="0" fontId="32" fillId="34" borderId="0" xfId="0" applyFont="1" applyFill="1" applyBorder="1" applyAlignment="1">
      <alignment vertical="top" wrapText="1"/>
    </xf>
    <xf numFmtId="0" fontId="137" fillId="34" borderId="12" xfId="0" applyFont="1" applyFill="1" applyBorder="1" applyAlignment="1">
      <alignment horizontal="center" vertical="center" textRotation="180" wrapText="1"/>
    </xf>
    <xf numFmtId="2" fontId="16" fillId="34" borderId="31" xfId="0" applyNumberFormat="1" applyFont="1" applyFill="1" applyBorder="1" applyAlignment="1">
      <alignment horizontal="left" vertical="center" wrapText="1"/>
    </xf>
    <xf numFmtId="0" fontId="64" fillId="34" borderId="39" xfId="0" applyFont="1" applyFill="1" applyBorder="1" applyAlignment="1">
      <alignment horizontal="center" vertical="center" wrapText="1"/>
    </xf>
    <xf numFmtId="2" fontId="33" fillId="34" borderId="31" xfId="0" applyNumberFormat="1" applyFont="1" applyFill="1" applyBorder="1" applyAlignment="1">
      <alignment horizontal="left" vertical="center" wrapText="1"/>
    </xf>
    <xf numFmtId="0" fontId="16" fillId="34" borderId="39" xfId="0" applyFont="1" applyFill="1" applyBorder="1" applyAlignment="1">
      <alignment horizontal="center" vertical="center" wrapText="1"/>
    </xf>
    <xf numFmtId="0" fontId="16" fillId="34" borderId="31" xfId="0" applyFont="1" applyFill="1" applyBorder="1" applyAlignment="1">
      <alignment vertical="center" wrapText="1"/>
    </xf>
    <xf numFmtId="0" fontId="16" fillId="34" borderId="31" xfId="0" applyFont="1" applyFill="1" applyBorder="1" applyAlignment="1">
      <alignment horizontal="left" vertical="center" wrapText="1"/>
    </xf>
    <xf numFmtId="4" fontId="274" fillId="34" borderId="31" xfId="42" applyNumberFormat="1" applyFont="1" applyFill="1" applyBorder="1" applyAlignment="1">
      <alignment horizontal="center" vertical="center" wrapText="1"/>
    </xf>
    <xf numFmtId="4" fontId="274" fillId="34" borderId="35" xfId="42" applyNumberFormat="1" applyFont="1" applyFill="1" applyBorder="1" applyAlignment="1">
      <alignment horizontal="center" vertical="center" wrapText="1"/>
    </xf>
    <xf numFmtId="179" fontId="274" fillId="34" borderId="31" xfId="42" applyNumberFormat="1" applyFont="1" applyFill="1" applyBorder="1" applyAlignment="1">
      <alignment horizontal="center" vertical="center" wrapText="1"/>
    </xf>
    <xf numFmtId="171" fontId="274" fillId="34" borderId="31" xfId="42" applyFont="1" applyFill="1" applyBorder="1" applyAlignment="1">
      <alignment horizontal="center" vertical="center" wrapText="1"/>
    </xf>
    <xf numFmtId="181" fontId="274" fillId="34" borderId="31" xfId="42" applyNumberFormat="1" applyFont="1" applyFill="1" applyBorder="1" applyAlignment="1">
      <alignment horizontal="center" vertical="center" wrapText="1"/>
    </xf>
    <xf numFmtId="171" fontId="274" fillId="34" borderId="35" xfId="42" applyFont="1" applyFill="1" applyBorder="1" applyAlignment="1">
      <alignment horizontal="center" vertical="center" wrapText="1"/>
    </xf>
    <xf numFmtId="4" fontId="174" fillId="34" borderId="31" xfId="42" applyNumberFormat="1" applyFont="1" applyFill="1" applyBorder="1" applyAlignment="1">
      <alignment horizontal="center" vertical="center" wrapText="1"/>
    </xf>
    <xf numFmtId="4" fontId="174" fillId="34" borderId="35" xfId="42" applyNumberFormat="1" applyFont="1" applyFill="1" applyBorder="1" applyAlignment="1">
      <alignment horizontal="center" vertical="center" wrapText="1"/>
    </xf>
    <xf numFmtId="2" fontId="59" fillId="34" borderId="12" xfId="0" applyNumberFormat="1" applyFont="1" applyFill="1" applyBorder="1" applyAlignment="1">
      <alignment horizontal="center" vertical="center"/>
    </xf>
    <xf numFmtId="2" fontId="275" fillId="34" borderId="12" xfId="0" applyNumberFormat="1" applyFont="1" applyFill="1" applyBorder="1" applyAlignment="1">
      <alignment horizontal="center" vertical="center"/>
    </xf>
    <xf numFmtId="2" fontId="137" fillId="34" borderId="31" xfId="0" applyNumberFormat="1" applyFont="1" applyFill="1" applyBorder="1" applyAlignment="1">
      <alignment horizontal="center" vertical="center" wrapText="1"/>
    </xf>
    <xf numFmtId="2" fontId="137" fillId="34" borderId="35" xfId="0" applyNumberFormat="1" applyFont="1" applyFill="1" applyBorder="1" applyAlignment="1">
      <alignment horizontal="center" vertical="center" wrapText="1"/>
    </xf>
    <xf numFmtId="2" fontId="137" fillId="34" borderId="31" xfId="0" applyNumberFormat="1" applyFont="1" applyFill="1" applyBorder="1" applyAlignment="1">
      <alignment horizontal="center" vertical="center"/>
    </xf>
    <xf numFmtId="2" fontId="137" fillId="34" borderId="35" xfId="0" applyNumberFormat="1" applyFont="1" applyFill="1" applyBorder="1" applyAlignment="1">
      <alignment horizontal="center" vertical="center"/>
    </xf>
    <xf numFmtId="2" fontId="137" fillId="34" borderId="12" xfId="0" applyNumberFormat="1" applyFont="1" applyFill="1" applyBorder="1" applyAlignment="1">
      <alignment horizontal="center" vertical="center" wrapText="1"/>
    </xf>
    <xf numFmtId="2" fontId="137" fillId="34" borderId="12" xfId="0" applyNumberFormat="1" applyFont="1" applyFill="1" applyBorder="1" applyAlignment="1">
      <alignment horizontal="center" vertical="center"/>
    </xf>
    <xf numFmtId="4" fontId="137" fillId="34" borderId="66" xfId="0" applyNumberFormat="1" applyFont="1" applyFill="1" applyBorder="1" applyAlignment="1">
      <alignment horizontal="center" vertical="center" wrapText="1"/>
    </xf>
    <xf numFmtId="4" fontId="137" fillId="34" borderId="12" xfId="0" applyNumberFormat="1" applyFont="1" applyFill="1" applyBorder="1" applyAlignment="1">
      <alignment horizontal="center" vertical="center"/>
    </xf>
    <xf numFmtId="4" fontId="137" fillId="34" borderId="12" xfId="0" applyNumberFormat="1" applyFont="1" applyFill="1" applyBorder="1" applyAlignment="1">
      <alignment horizontal="center" vertical="center" wrapText="1"/>
    </xf>
    <xf numFmtId="2" fontId="34" fillId="34" borderId="12" xfId="0" applyNumberFormat="1" applyFont="1" applyFill="1" applyBorder="1" applyAlignment="1">
      <alignment horizontal="center" vertical="center"/>
    </xf>
    <xf numFmtId="2" fontId="34" fillId="34" borderId="12" xfId="0" applyNumberFormat="1" applyFont="1" applyFill="1" applyBorder="1" applyAlignment="1">
      <alignment horizontal="center" vertical="center" wrapText="1"/>
    </xf>
    <xf numFmtId="2" fontId="137" fillId="34" borderId="18" xfId="0" applyNumberFormat="1" applyFont="1" applyFill="1" applyBorder="1" applyAlignment="1">
      <alignment horizontal="center" vertical="center"/>
    </xf>
    <xf numFmtId="2" fontId="137" fillId="34" borderId="17" xfId="0" applyNumberFormat="1" applyFont="1" applyFill="1" applyBorder="1" applyAlignment="1">
      <alignment horizontal="center" vertical="center" wrapText="1"/>
    </xf>
    <xf numFmtId="2" fontId="137" fillId="34" borderId="56" xfId="0" applyNumberFormat="1" applyFont="1" applyFill="1" applyBorder="1" applyAlignment="1">
      <alignment horizontal="center" vertical="center" wrapText="1"/>
    </xf>
    <xf numFmtId="4" fontId="137" fillId="34" borderId="12" xfId="0" applyNumberFormat="1" applyFont="1" applyFill="1" applyBorder="1" applyAlignment="1">
      <alignment horizontal="center" vertical="center" readingOrder="1"/>
    </xf>
    <xf numFmtId="4" fontId="137" fillId="34" borderId="12" xfId="0" applyNumberFormat="1" applyFont="1" applyFill="1" applyBorder="1" applyAlignment="1">
      <alignment horizontal="center" vertical="center" wrapText="1" readingOrder="1"/>
    </xf>
    <xf numFmtId="4" fontId="137" fillId="34" borderId="17" xfId="0" applyNumberFormat="1" applyFont="1" applyFill="1" applyBorder="1" applyAlignment="1">
      <alignment horizontal="center" vertical="center"/>
    </xf>
    <xf numFmtId="4" fontId="137" fillId="34" borderId="67" xfId="0" applyNumberFormat="1" applyFont="1" applyFill="1" applyBorder="1" applyAlignment="1">
      <alignment horizontal="center" vertical="center"/>
    </xf>
    <xf numFmtId="4" fontId="137" fillId="0" borderId="67" xfId="0" applyNumberFormat="1" applyFont="1" applyFill="1" applyBorder="1" applyAlignment="1">
      <alignment horizontal="center" vertical="center" wrapText="1"/>
    </xf>
    <xf numFmtId="174" fontId="137" fillId="34" borderId="12" xfId="0" applyNumberFormat="1" applyFont="1" applyFill="1" applyBorder="1" applyAlignment="1">
      <alignment horizontal="center" vertical="center" wrapText="1"/>
    </xf>
    <xf numFmtId="2" fontId="137" fillId="34" borderId="12" xfId="0" applyNumberFormat="1" applyFont="1" applyFill="1" applyBorder="1" applyAlignment="1">
      <alignment horizontal="center"/>
    </xf>
    <xf numFmtId="174" fontId="59" fillId="34" borderId="31" xfId="0" applyNumberFormat="1" applyFont="1" applyFill="1" applyBorder="1" applyAlignment="1">
      <alignment horizontal="center" vertical="center" wrapText="1"/>
    </xf>
    <xf numFmtId="174" fontId="137" fillId="34" borderId="31" xfId="0" applyNumberFormat="1" applyFont="1" applyFill="1" applyBorder="1" applyAlignment="1">
      <alignment horizontal="center" vertical="center" wrapText="1"/>
    </xf>
    <xf numFmtId="2" fontId="137" fillId="34" borderId="31" xfId="0" applyNumberFormat="1" applyFont="1" applyFill="1" applyBorder="1" applyAlignment="1">
      <alignment horizontal="center"/>
    </xf>
    <xf numFmtId="2" fontId="137" fillId="34" borderId="35" xfId="0" applyNumberFormat="1" applyFont="1" applyFill="1" applyBorder="1" applyAlignment="1">
      <alignment horizontal="center"/>
    </xf>
    <xf numFmtId="0" fontId="117" fillId="0" borderId="0" xfId="0" applyFont="1" applyBorder="1" applyAlignment="1">
      <alignment vertical="center"/>
    </xf>
    <xf numFmtId="181" fontId="137" fillId="34" borderId="31" xfId="42" applyNumberFormat="1" applyFont="1" applyFill="1" applyBorder="1" applyAlignment="1">
      <alignment horizontal="center" vertical="center" wrapText="1"/>
    </xf>
    <xf numFmtId="2" fontId="243" fillId="34" borderId="31" xfId="0" applyNumberFormat="1" applyFont="1" applyFill="1" applyBorder="1" applyAlignment="1">
      <alignment horizontal="center" wrapText="1"/>
    </xf>
    <xf numFmtId="2" fontId="137" fillId="34" borderId="31" xfId="0" applyNumberFormat="1" applyFont="1" applyFill="1" applyBorder="1" applyAlignment="1">
      <alignment/>
    </xf>
    <xf numFmtId="174" fontId="137" fillId="34" borderId="31" xfId="0" applyNumberFormat="1" applyFont="1" applyFill="1" applyBorder="1" applyAlignment="1">
      <alignment/>
    </xf>
    <xf numFmtId="174" fontId="243" fillId="34" borderId="31" xfId="0" applyNumberFormat="1" applyFont="1" applyFill="1" applyBorder="1" applyAlignment="1">
      <alignment horizontal="center" wrapText="1"/>
    </xf>
    <xf numFmtId="2" fontId="243" fillId="34" borderId="31" xfId="0" applyNumberFormat="1" applyFont="1" applyFill="1" applyBorder="1" applyAlignment="1">
      <alignment horizontal="center"/>
    </xf>
    <xf numFmtId="172" fontId="243" fillId="34" borderId="31" xfId="0" applyNumberFormat="1" applyFont="1" applyFill="1" applyBorder="1" applyAlignment="1">
      <alignment horizontal="center"/>
    </xf>
    <xf numFmtId="2" fontId="243" fillId="34" borderId="31" xfId="0" applyNumberFormat="1" applyFont="1" applyFill="1" applyBorder="1" applyAlignment="1">
      <alignment horizontal="center" vertical="center"/>
    </xf>
    <xf numFmtId="2" fontId="243" fillId="34" borderId="12" xfId="0" applyNumberFormat="1" applyFont="1" applyFill="1" applyBorder="1" applyAlignment="1">
      <alignment horizontal="center" vertical="center"/>
    </xf>
    <xf numFmtId="2" fontId="243" fillId="34" borderId="12" xfId="0" applyNumberFormat="1" applyFont="1" applyFill="1" applyBorder="1" applyAlignment="1">
      <alignment horizontal="center" vertical="center" wrapText="1"/>
    </xf>
    <xf numFmtId="2" fontId="176" fillId="34" borderId="31" xfId="42" applyNumberFormat="1" applyFont="1" applyFill="1" applyBorder="1" applyAlignment="1">
      <alignment horizontal="center" vertical="center" wrapText="1"/>
    </xf>
    <xf numFmtId="2" fontId="176" fillId="34" borderId="68" xfId="42" applyNumberFormat="1" applyFont="1" applyFill="1" applyBorder="1" applyAlignment="1">
      <alignment horizontal="center" vertical="center" wrapText="1"/>
    </xf>
    <xf numFmtId="4" fontId="176" fillId="34" borderId="12" xfId="0" applyNumberFormat="1" applyFont="1" applyFill="1" applyBorder="1" applyAlignment="1">
      <alignment horizontal="center" vertical="center" readingOrder="1"/>
    </xf>
    <xf numFmtId="2" fontId="176" fillId="34" borderId="64" xfId="42" applyNumberFormat="1" applyFont="1" applyFill="1" applyBorder="1" applyAlignment="1">
      <alignment horizontal="center" vertical="center" wrapText="1"/>
    </xf>
    <xf numFmtId="171" fontId="176" fillId="34" borderId="31" xfId="42" applyFont="1" applyFill="1" applyBorder="1" applyAlignment="1">
      <alignment horizontal="center" vertical="center" wrapText="1"/>
    </xf>
    <xf numFmtId="2" fontId="176" fillId="34" borderId="12" xfId="0" applyNumberFormat="1" applyFont="1" applyFill="1" applyBorder="1" applyAlignment="1">
      <alignment horizontal="center"/>
    </xf>
    <xf numFmtId="2" fontId="176" fillId="34" borderId="31" xfId="0" applyNumberFormat="1" applyFont="1" applyFill="1" applyBorder="1" applyAlignment="1">
      <alignment horizontal="center" vertical="center"/>
    </xf>
    <xf numFmtId="2" fontId="176" fillId="34" borderId="31" xfId="0" applyNumberFormat="1" applyFont="1" applyFill="1" applyBorder="1" applyAlignment="1">
      <alignment horizontal="center"/>
    </xf>
    <xf numFmtId="4" fontId="137" fillId="34" borderId="31" xfId="0" applyNumberFormat="1" applyFont="1" applyFill="1" applyBorder="1" applyAlignment="1">
      <alignment horizontal="center" vertical="center" wrapText="1"/>
    </xf>
    <xf numFmtId="0" fontId="63" fillId="34" borderId="57" xfId="0" applyFont="1" applyFill="1" applyBorder="1" applyAlignment="1">
      <alignment horizontal="left" vertical="top" wrapText="1"/>
    </xf>
    <xf numFmtId="172" fontId="243" fillId="34" borderId="31" xfId="0" applyNumberFormat="1" applyFont="1" applyFill="1" applyBorder="1" applyAlignment="1">
      <alignment horizontal="center" wrapText="1"/>
    </xf>
    <xf numFmtId="172" fontId="243" fillId="34" borderId="12" xfId="0" applyNumberFormat="1" applyFont="1" applyFill="1" applyBorder="1" applyAlignment="1">
      <alignment horizontal="center" vertical="center" wrapText="1"/>
    </xf>
    <xf numFmtId="2" fontId="276" fillId="34" borderId="12" xfId="0" applyNumberFormat="1" applyFont="1" applyFill="1" applyBorder="1" applyAlignment="1">
      <alignment horizontal="center" vertical="center" wrapText="1"/>
    </xf>
    <xf numFmtId="2" fontId="277" fillId="34" borderId="12" xfId="0" applyNumberFormat="1" applyFont="1" applyFill="1" applyBorder="1" applyAlignment="1">
      <alignment horizontal="center" vertical="center" wrapText="1"/>
    </xf>
    <xf numFmtId="2" fontId="243" fillId="34" borderId="58" xfId="0" applyNumberFormat="1" applyFont="1" applyFill="1" applyBorder="1" applyAlignment="1">
      <alignment horizontal="center" vertical="center" wrapText="1"/>
    </xf>
    <xf numFmtId="2" fontId="243" fillId="34" borderId="18" xfId="0" applyNumberFormat="1" applyFont="1" applyFill="1" applyBorder="1" applyAlignment="1">
      <alignment horizontal="center" vertical="center" wrapText="1"/>
    </xf>
    <xf numFmtId="2" fontId="243" fillId="34" borderId="69" xfId="0" applyNumberFormat="1" applyFont="1" applyFill="1" applyBorder="1" applyAlignment="1">
      <alignment horizontal="center" vertical="center" wrapText="1"/>
    </xf>
    <xf numFmtId="2" fontId="243" fillId="34" borderId="70" xfId="0" applyNumberFormat="1" applyFont="1" applyFill="1" applyBorder="1" applyAlignment="1">
      <alignment horizontal="center" vertical="center" wrapText="1"/>
    </xf>
    <xf numFmtId="2" fontId="59" fillId="38" borderId="31" xfId="0" applyNumberFormat="1" applyFont="1" applyFill="1" applyBorder="1" applyAlignment="1">
      <alignment horizontal="center" vertical="center" wrapText="1"/>
    </xf>
    <xf numFmtId="2" fontId="59" fillId="47" borderId="31" xfId="0" applyNumberFormat="1" applyFont="1" applyFill="1" applyBorder="1" applyAlignment="1">
      <alignment horizontal="center" vertical="center" wrapText="1"/>
    </xf>
    <xf numFmtId="2" fontId="41" fillId="34" borderId="19" xfId="0" applyNumberFormat="1" applyFont="1" applyFill="1" applyBorder="1" applyAlignment="1">
      <alignment horizontal="center" vertical="center"/>
    </xf>
    <xf numFmtId="2" fontId="17" fillId="35" borderId="36" xfId="0" applyNumberFormat="1" applyFont="1" applyFill="1" applyBorder="1" applyAlignment="1">
      <alignment horizontal="center" vertical="center" wrapText="1"/>
    </xf>
    <xf numFmtId="2" fontId="242" fillId="34" borderId="35" xfId="0" applyNumberFormat="1" applyFont="1" applyFill="1" applyBorder="1" applyAlignment="1">
      <alignment horizontal="center" vertical="center" wrapText="1"/>
    </xf>
    <xf numFmtId="0" fontId="211" fillId="0" borderId="0" xfId="0" applyFont="1" applyAlignment="1">
      <alignment horizontal="left" vertical="center" readingOrder="1"/>
    </xf>
    <xf numFmtId="2" fontId="112" fillId="36" borderId="33" xfId="0" applyNumberFormat="1" applyFont="1" applyFill="1" applyBorder="1" applyAlignment="1">
      <alignment horizontal="center" vertical="center"/>
    </xf>
    <xf numFmtId="0" fontId="59" fillId="36" borderId="32" xfId="0" applyFont="1" applyFill="1" applyBorder="1" applyAlignment="1">
      <alignment horizontal="center" vertical="center" wrapText="1"/>
    </xf>
    <xf numFmtId="0" fontId="38" fillId="0" borderId="0" xfId="0" applyFont="1" applyBorder="1" applyAlignment="1">
      <alignment horizontal="left" wrapText="1"/>
    </xf>
    <xf numFmtId="172" fontId="41" fillId="34" borderId="59" xfId="0" applyNumberFormat="1" applyFont="1" applyFill="1" applyBorder="1" applyAlignment="1">
      <alignment horizontal="right" vertical="center" wrapText="1"/>
    </xf>
    <xf numFmtId="172" fontId="41" fillId="34" borderId="0" xfId="0" applyNumberFormat="1" applyFont="1" applyFill="1" applyBorder="1" applyAlignment="1">
      <alignment horizontal="right" vertical="center" wrapText="1"/>
    </xf>
    <xf numFmtId="0" fontId="59" fillId="36" borderId="31" xfId="0" applyFont="1" applyFill="1" applyBorder="1" applyAlignment="1">
      <alignment horizontal="center" vertical="center" textRotation="180" wrapText="1"/>
    </xf>
    <xf numFmtId="0" fontId="59" fillId="36" borderId="31" xfId="0" applyFont="1" applyFill="1" applyBorder="1" applyAlignment="1">
      <alignment horizontal="center" vertical="center" wrapText="1"/>
    </xf>
    <xf numFmtId="0" fontId="59" fillId="36" borderId="35" xfId="0" applyFont="1" applyFill="1" applyBorder="1" applyAlignment="1">
      <alignment horizontal="center" vertical="center" wrapText="1"/>
    </xf>
    <xf numFmtId="0" fontId="40" fillId="0" borderId="0" xfId="0" applyFont="1" applyBorder="1" applyAlignment="1">
      <alignment horizontal="left" vertical="center"/>
    </xf>
    <xf numFmtId="0" fontId="16" fillId="0" borderId="0" xfId="0" applyFont="1" applyBorder="1" applyAlignment="1">
      <alignment horizontal="left" vertical="center"/>
    </xf>
    <xf numFmtId="0" fontId="16" fillId="0" borderId="55" xfId="0" applyFont="1" applyBorder="1" applyAlignment="1">
      <alignment horizontal="left" vertical="center"/>
    </xf>
    <xf numFmtId="0" fontId="59" fillId="36" borderId="34" xfId="0" applyFont="1" applyFill="1" applyBorder="1" applyAlignment="1">
      <alignment horizontal="center" vertical="center" wrapText="1"/>
    </xf>
    <xf numFmtId="0" fontId="38" fillId="42" borderId="71" xfId="0" applyFont="1" applyFill="1" applyBorder="1" applyAlignment="1">
      <alignment horizontal="center" vertical="center" wrapText="1"/>
    </xf>
    <xf numFmtId="0" fontId="38" fillId="42" borderId="33" xfId="0" applyFont="1" applyFill="1" applyBorder="1" applyAlignment="1">
      <alignment horizontal="center" vertical="center" wrapText="1"/>
    </xf>
    <xf numFmtId="0" fontId="41" fillId="0" borderId="0" xfId="0" applyFont="1" applyBorder="1" applyAlignment="1">
      <alignment horizontal="center"/>
    </xf>
    <xf numFmtId="0" fontId="59" fillId="36" borderId="72" xfId="0" applyFont="1" applyFill="1" applyBorder="1" applyAlignment="1">
      <alignment horizontal="center" vertical="center" wrapText="1"/>
    </xf>
    <xf numFmtId="0" fontId="59" fillId="36" borderId="39" xfId="0" applyFont="1" applyFill="1" applyBorder="1" applyAlignment="1">
      <alignment horizontal="center" vertical="center" wrapText="1"/>
    </xf>
    <xf numFmtId="0" fontId="32" fillId="0" borderId="0" xfId="0" applyFont="1" applyBorder="1" applyAlignment="1">
      <alignment horizontal="left" wrapText="1"/>
    </xf>
    <xf numFmtId="2" fontId="16" fillId="42" borderId="71" xfId="0" applyNumberFormat="1" applyFont="1" applyFill="1" applyBorder="1" applyAlignment="1">
      <alignment horizontal="center" vertical="center" wrapText="1"/>
    </xf>
    <xf numFmtId="2" fontId="16" fillId="42" borderId="33" xfId="0" applyNumberFormat="1" applyFont="1" applyFill="1" applyBorder="1" applyAlignment="1">
      <alignment horizontal="center" vertical="center" wrapText="1"/>
    </xf>
    <xf numFmtId="0" fontId="137" fillId="37" borderId="31" xfId="0" applyFont="1" applyFill="1" applyBorder="1" applyAlignment="1">
      <alignment horizontal="center" vertical="center" wrapText="1"/>
    </xf>
    <xf numFmtId="0" fontId="137" fillId="37" borderId="32" xfId="0" applyFont="1" applyFill="1" applyBorder="1" applyAlignment="1">
      <alignment horizontal="center" vertical="center" wrapText="1"/>
    </xf>
    <xf numFmtId="0" fontId="137" fillId="37" borderId="72" xfId="0" applyFont="1" applyFill="1" applyBorder="1" applyAlignment="1">
      <alignment horizontal="center" vertical="center" wrapText="1"/>
    </xf>
    <xf numFmtId="0" fontId="137" fillId="37" borderId="39" xfId="0" applyFont="1" applyFill="1" applyBorder="1" applyAlignment="1">
      <alignment horizontal="center" vertical="center" wrapText="1"/>
    </xf>
    <xf numFmtId="0" fontId="137" fillId="37" borderId="31" xfId="0" applyFont="1" applyFill="1" applyBorder="1" applyAlignment="1">
      <alignment horizontal="center" vertical="center" textRotation="180" wrapText="1"/>
    </xf>
    <xf numFmtId="0" fontId="137" fillId="37" borderId="35" xfId="0" applyFont="1" applyFill="1" applyBorder="1" applyAlignment="1">
      <alignment horizontal="center" vertical="center" wrapText="1"/>
    </xf>
    <xf numFmtId="0" fontId="137" fillId="37" borderId="34" xfId="0" applyFont="1" applyFill="1" applyBorder="1" applyAlignment="1">
      <alignment horizontal="center" vertical="center" wrapText="1"/>
    </xf>
    <xf numFmtId="0" fontId="137" fillId="0" borderId="0" xfId="0" applyFont="1" applyBorder="1" applyAlignment="1">
      <alignment horizontal="center" vertical="center"/>
    </xf>
    <xf numFmtId="0" fontId="180" fillId="0" borderId="0" xfId="0" applyFont="1" applyBorder="1" applyAlignment="1">
      <alignment horizontal="left" vertical="center"/>
    </xf>
    <xf numFmtId="0" fontId="137" fillId="0" borderId="0" xfId="0" applyFont="1" applyBorder="1" applyAlignment="1">
      <alignment horizontal="left" vertical="center"/>
    </xf>
    <xf numFmtId="0" fontId="137" fillId="34" borderId="13" xfId="0" applyFont="1" applyFill="1" applyBorder="1" applyAlignment="1">
      <alignment horizontal="center" vertical="center" wrapText="1"/>
    </xf>
    <xf numFmtId="0" fontId="137" fillId="34" borderId="38" xfId="0" applyFont="1" applyFill="1" applyBorder="1" applyAlignment="1">
      <alignment horizontal="center" vertical="center" wrapText="1"/>
    </xf>
    <xf numFmtId="0" fontId="137" fillId="34" borderId="54" xfId="0" applyFont="1" applyFill="1" applyBorder="1" applyAlignment="1">
      <alignment horizontal="center" vertical="center" wrapText="1"/>
    </xf>
    <xf numFmtId="0" fontId="137" fillId="34" borderId="18" xfId="0" applyFont="1" applyFill="1" applyBorder="1" applyAlignment="1">
      <alignment horizontal="center" vertical="center" textRotation="180" wrapText="1"/>
    </xf>
    <xf numFmtId="0" fontId="137" fillId="34" borderId="56" xfId="0" applyFont="1" applyFill="1" applyBorder="1" applyAlignment="1">
      <alignment horizontal="center" vertical="center" textRotation="180" wrapText="1"/>
    </xf>
    <xf numFmtId="0" fontId="62" fillId="37" borderId="0" xfId="0" applyFont="1" applyFill="1" applyBorder="1" applyAlignment="1">
      <alignment horizontal="center" vertical="center" wrapText="1"/>
    </xf>
    <xf numFmtId="0" fontId="41" fillId="36" borderId="13" xfId="0" applyFont="1" applyFill="1" applyBorder="1" applyAlignment="1">
      <alignment horizontal="center" vertical="center" wrapText="1"/>
    </xf>
    <xf numFmtId="0" fontId="41" fillId="36" borderId="38" xfId="0" applyFont="1" applyFill="1" applyBorder="1" applyAlignment="1">
      <alignment horizontal="center" vertical="center" wrapText="1"/>
    </xf>
    <xf numFmtId="0" fontId="41" fillId="36" borderId="54" xfId="0" applyFont="1" applyFill="1" applyBorder="1" applyAlignment="1">
      <alignment horizontal="center" vertical="center" wrapText="1"/>
    </xf>
    <xf numFmtId="0" fontId="137" fillId="34" borderId="73" xfId="0" applyFont="1" applyFill="1" applyBorder="1" applyAlignment="1">
      <alignment horizontal="center" vertical="center" wrapText="1"/>
    </xf>
    <xf numFmtId="0" fontId="137" fillId="34" borderId="74" xfId="0" applyFont="1" applyFill="1" applyBorder="1" applyAlignment="1">
      <alignment horizontal="center" vertical="center" wrapText="1"/>
    </xf>
    <xf numFmtId="0" fontId="137" fillId="34" borderId="75" xfId="0" applyFont="1" applyFill="1" applyBorder="1" applyAlignment="1">
      <alignment horizontal="center" vertical="center" wrapText="1"/>
    </xf>
    <xf numFmtId="0" fontId="62" fillId="34" borderId="0" xfId="0" applyFont="1" applyFill="1" applyBorder="1" applyAlignment="1">
      <alignment horizontal="center" vertical="center" wrapText="1"/>
    </xf>
    <xf numFmtId="0" fontId="99" fillId="0" borderId="0" xfId="0" applyFont="1" applyAlignment="1">
      <alignment horizontal="left" vertical="center"/>
    </xf>
    <xf numFmtId="0" fontId="41" fillId="36" borderId="18" xfId="0" applyFont="1" applyFill="1" applyBorder="1" applyAlignment="1">
      <alignment horizontal="center" vertical="center" textRotation="180" wrapText="1"/>
    </xf>
    <xf numFmtId="0" fontId="41" fillId="36" borderId="67" xfId="0" applyFont="1" applyFill="1" applyBorder="1" applyAlignment="1">
      <alignment horizontal="center" vertical="center" textRotation="180" wrapText="1"/>
    </xf>
    <xf numFmtId="0" fontId="59" fillId="34" borderId="76" xfId="0" applyFont="1" applyFill="1" applyBorder="1" applyAlignment="1">
      <alignment horizontal="center" vertical="center" wrapText="1"/>
    </xf>
    <xf numFmtId="0" fontId="59" fillId="34" borderId="77" xfId="0" applyFont="1" applyFill="1" applyBorder="1" applyAlignment="1">
      <alignment horizontal="center" vertical="center" wrapText="1"/>
    </xf>
    <xf numFmtId="0" fontId="59" fillId="34" borderId="28" xfId="0" applyFont="1" applyFill="1" applyBorder="1" applyAlignment="1">
      <alignment horizontal="center" vertical="center" wrapText="1"/>
    </xf>
    <xf numFmtId="0" fontId="59" fillId="34" borderId="69" xfId="0" applyFont="1" applyFill="1" applyBorder="1" applyAlignment="1">
      <alignment horizontal="center" vertical="center" wrapText="1"/>
    </xf>
    <xf numFmtId="0" fontId="59" fillId="34" borderId="57" xfId="0" applyFont="1" applyFill="1" applyBorder="1" applyAlignment="1">
      <alignment horizontal="center" vertical="center" wrapText="1"/>
    </xf>
    <xf numFmtId="0" fontId="59" fillId="34" borderId="53" xfId="0" applyFont="1" applyFill="1" applyBorder="1" applyAlignment="1">
      <alignment horizontal="center" vertical="center" wrapText="1"/>
    </xf>
    <xf numFmtId="0" fontId="38" fillId="43" borderId="43" xfId="0" applyFont="1" applyFill="1" applyBorder="1" applyAlignment="1">
      <alignment horizontal="center" vertical="center" wrapText="1"/>
    </xf>
    <xf numFmtId="0" fontId="38" fillId="43" borderId="58" xfId="0" applyFont="1" applyFill="1" applyBorder="1" applyAlignment="1">
      <alignment horizontal="center" vertical="center" wrapText="1"/>
    </xf>
    <xf numFmtId="0" fontId="59" fillId="34" borderId="11" xfId="0" applyFont="1" applyFill="1" applyBorder="1" applyAlignment="1">
      <alignment horizontal="center" vertical="center"/>
    </xf>
    <xf numFmtId="0" fontId="59" fillId="0" borderId="0" xfId="0" applyFont="1" applyBorder="1" applyAlignment="1">
      <alignment horizontal="center" vertical="center"/>
    </xf>
    <xf numFmtId="0" fontId="41" fillId="36" borderId="73" xfId="0" applyFont="1" applyFill="1" applyBorder="1" applyAlignment="1">
      <alignment horizontal="center" vertical="center" wrapText="1"/>
    </xf>
    <xf numFmtId="0" fontId="41" fillId="36" borderId="74" xfId="0" applyFont="1" applyFill="1" applyBorder="1" applyAlignment="1">
      <alignment horizontal="center" vertical="center" wrapText="1"/>
    </xf>
    <xf numFmtId="0" fontId="41" fillId="36" borderId="75" xfId="0" applyFont="1" applyFill="1" applyBorder="1" applyAlignment="1">
      <alignment horizontal="center" vertical="center" wrapText="1"/>
    </xf>
    <xf numFmtId="0" fontId="59" fillId="34" borderId="78" xfId="0" applyFont="1" applyFill="1" applyBorder="1" applyAlignment="1">
      <alignment horizontal="center" vertical="center" wrapText="1"/>
    </xf>
    <xf numFmtId="0" fontId="59" fillId="34" borderId="36" xfId="0" applyFont="1" applyFill="1" applyBorder="1" applyAlignment="1">
      <alignment horizontal="center" vertical="center" wrapText="1"/>
    </xf>
    <xf numFmtId="0" fontId="99" fillId="0" borderId="0" xfId="0" applyFont="1" applyBorder="1" applyAlignment="1">
      <alignment horizontal="left" vertical="center"/>
    </xf>
    <xf numFmtId="0" fontId="41" fillId="36" borderId="79" xfId="0" applyFont="1" applyFill="1" applyBorder="1" applyAlignment="1">
      <alignment horizontal="center" vertical="center" wrapText="1"/>
    </xf>
    <xf numFmtId="0" fontId="41" fillId="36" borderId="80" xfId="0" applyFont="1" applyFill="1" applyBorder="1" applyAlignment="1">
      <alignment horizontal="center" vertical="center" wrapText="1"/>
    </xf>
    <xf numFmtId="0" fontId="41" fillId="36" borderId="81" xfId="0" applyFont="1" applyFill="1" applyBorder="1" applyAlignment="1">
      <alignment horizontal="center" vertical="center" wrapText="1"/>
    </xf>
    <xf numFmtId="0" fontId="41" fillId="36" borderId="69" xfId="0" applyFont="1" applyFill="1" applyBorder="1" applyAlignment="1">
      <alignment horizontal="center" vertical="center" wrapText="1"/>
    </xf>
    <xf numFmtId="0" fontId="41" fillId="36" borderId="82" xfId="0" applyFont="1" applyFill="1" applyBorder="1" applyAlignment="1">
      <alignment horizontal="center" vertical="center" wrapText="1"/>
    </xf>
    <xf numFmtId="0" fontId="41" fillId="36" borderId="83" xfId="0" applyFont="1" applyFill="1" applyBorder="1" applyAlignment="1">
      <alignment horizontal="center" vertical="center" wrapText="1"/>
    </xf>
    <xf numFmtId="0" fontId="99" fillId="0" borderId="0" xfId="0" applyFont="1" applyBorder="1" applyAlignment="1">
      <alignment horizontal="left"/>
    </xf>
    <xf numFmtId="0" fontId="33" fillId="0" borderId="0" xfId="0" applyFont="1" applyBorder="1" applyAlignment="1">
      <alignment horizontal="left" wrapText="1"/>
    </xf>
    <xf numFmtId="0" fontId="241" fillId="37" borderId="71" xfId="0" applyFont="1" applyFill="1" applyBorder="1" applyAlignment="1">
      <alignment horizontal="center" vertical="center" wrapText="1"/>
    </xf>
    <xf numFmtId="0" fontId="241" fillId="37" borderId="33" xfId="0" applyFont="1" applyFill="1" applyBorder="1" applyAlignment="1">
      <alignment horizontal="center" vertical="center" wrapText="1"/>
    </xf>
    <xf numFmtId="0" fontId="38" fillId="37" borderId="31" xfId="0" applyFont="1" applyFill="1" applyBorder="1" applyAlignment="1">
      <alignment horizontal="center" vertical="center" wrapText="1"/>
    </xf>
    <xf numFmtId="0" fontId="38" fillId="37" borderId="72" xfId="0" applyFont="1" applyFill="1" applyBorder="1" applyAlignment="1">
      <alignment horizontal="center" vertical="center"/>
    </xf>
    <xf numFmtId="0" fontId="38" fillId="37" borderId="32" xfId="0" applyFont="1" applyFill="1" applyBorder="1" applyAlignment="1">
      <alignment horizontal="center" vertical="center"/>
    </xf>
    <xf numFmtId="0" fontId="38" fillId="37" borderId="39" xfId="0" applyFont="1" applyFill="1" applyBorder="1" applyAlignment="1">
      <alignment horizontal="center" vertical="center"/>
    </xf>
    <xf numFmtId="0" fontId="38" fillId="37" borderId="31" xfId="0" applyFont="1" applyFill="1" applyBorder="1" applyAlignment="1">
      <alignment horizontal="center" vertical="center"/>
    </xf>
    <xf numFmtId="0" fontId="38" fillId="37" borderId="32" xfId="0" applyFont="1" applyFill="1" applyBorder="1" applyAlignment="1">
      <alignment horizontal="center" vertical="center" wrapText="1"/>
    </xf>
    <xf numFmtId="0" fontId="38" fillId="37" borderId="34" xfId="0" applyFont="1" applyFill="1" applyBorder="1" applyAlignment="1">
      <alignment horizontal="center" vertical="center" wrapText="1"/>
    </xf>
    <xf numFmtId="0" fontId="242" fillId="37" borderId="31" xfId="0" applyFont="1" applyFill="1" applyBorder="1" applyAlignment="1">
      <alignment horizontal="center" vertical="center" wrapText="1"/>
    </xf>
    <xf numFmtId="0" fontId="242" fillId="37" borderId="35" xfId="0" applyFont="1" applyFill="1" applyBorder="1" applyAlignment="1">
      <alignment horizontal="center" vertical="center" wrapText="1"/>
    </xf>
    <xf numFmtId="0" fontId="242" fillId="37" borderId="32" xfId="0" applyFont="1" applyFill="1" applyBorder="1" applyAlignment="1">
      <alignment horizontal="center" vertical="center" wrapText="1"/>
    </xf>
    <xf numFmtId="0" fontId="242" fillId="37" borderId="34" xfId="0" applyFont="1" applyFill="1" applyBorder="1" applyAlignment="1">
      <alignment horizontal="center" vertical="center" wrapText="1"/>
    </xf>
    <xf numFmtId="0" fontId="242" fillId="37" borderId="71" xfId="0" applyFont="1" applyFill="1" applyBorder="1" applyAlignment="1">
      <alignment horizontal="center" vertical="center" wrapText="1"/>
    </xf>
    <xf numFmtId="0" fontId="242" fillId="37" borderId="33" xfId="0" applyFont="1" applyFill="1" applyBorder="1" applyAlignment="1">
      <alignment horizontal="center" vertical="center" wrapText="1"/>
    </xf>
    <xf numFmtId="0" fontId="242" fillId="37" borderId="31" xfId="0" applyFont="1" applyFill="1" applyBorder="1" applyAlignment="1">
      <alignment horizontal="center" vertical="center" textRotation="180" wrapText="1"/>
    </xf>
    <xf numFmtId="0" fontId="246" fillId="0" borderId="0" xfId="0" applyFont="1" applyBorder="1" applyAlignment="1">
      <alignment horizontal="center" vertical="center"/>
    </xf>
    <xf numFmtId="0" fontId="38" fillId="37" borderId="35" xfId="0" applyFont="1" applyFill="1" applyBorder="1" applyAlignment="1">
      <alignment horizontal="center" vertical="center" wrapText="1"/>
    </xf>
    <xf numFmtId="0" fontId="38" fillId="37" borderId="31" xfId="0" applyFont="1" applyFill="1" applyBorder="1" applyAlignment="1">
      <alignment horizontal="center" vertical="center" textRotation="180" wrapText="1"/>
    </xf>
    <xf numFmtId="0" fontId="242" fillId="37" borderId="72" xfId="0" applyFont="1" applyFill="1" applyBorder="1" applyAlignment="1">
      <alignment horizontal="center" vertical="center" wrapText="1"/>
    </xf>
    <xf numFmtId="0" fontId="242" fillId="37" borderId="39" xfId="0" applyFont="1" applyFill="1" applyBorder="1" applyAlignment="1">
      <alignment horizontal="center" vertical="center" wrapText="1"/>
    </xf>
    <xf numFmtId="0" fontId="31" fillId="0" borderId="55" xfId="0" applyFont="1" applyFill="1" applyBorder="1" applyAlignment="1">
      <alignment horizontal="left" vertical="center" wrapText="1"/>
    </xf>
    <xf numFmtId="0" fontId="242" fillId="37" borderId="31" xfId="0" applyFont="1" applyFill="1" applyBorder="1" applyAlignment="1">
      <alignment/>
    </xf>
    <xf numFmtId="0" fontId="41" fillId="37" borderId="70" xfId="0" applyFont="1" applyFill="1" applyBorder="1" applyAlignment="1">
      <alignment horizontal="center" vertical="center" textRotation="180" wrapText="1"/>
    </xf>
    <xf numFmtId="0" fontId="59" fillId="37" borderId="18" xfId="0" applyFont="1" applyFill="1" applyBorder="1" applyAlignment="1">
      <alignment horizontal="center" vertical="center" textRotation="180" wrapText="1"/>
    </xf>
    <xf numFmtId="0" fontId="62" fillId="0" borderId="0" xfId="0" applyFont="1" applyBorder="1" applyAlignment="1">
      <alignment horizontal="left" vertical="center" wrapText="1"/>
    </xf>
    <xf numFmtId="0" fontId="59" fillId="0" borderId="0" xfId="0" applyFont="1" applyBorder="1" applyAlignment="1" quotePrefix="1">
      <alignment horizontal="left" vertical="top" wrapText="1"/>
    </xf>
    <xf numFmtId="0" fontId="38" fillId="37" borderId="10" xfId="0" applyFont="1" applyFill="1" applyBorder="1" applyAlignment="1">
      <alignment horizontal="center" vertical="center" wrapText="1"/>
    </xf>
    <xf numFmtId="0" fontId="38" fillId="37" borderId="26" xfId="0" applyFont="1" applyFill="1" applyBorder="1" applyAlignment="1">
      <alignment horizontal="center" vertical="center" wrapText="1"/>
    </xf>
    <xf numFmtId="0" fontId="41" fillId="0" borderId="84" xfId="0" applyFont="1" applyBorder="1" applyAlignment="1">
      <alignment horizontal="center" vertical="center"/>
    </xf>
    <xf numFmtId="0" fontId="182" fillId="0" borderId="0" xfId="0" applyFont="1" applyAlignment="1">
      <alignment horizontal="left" vertical="center"/>
    </xf>
    <xf numFmtId="0" fontId="147" fillId="36" borderId="44" xfId="0" applyFont="1" applyFill="1" applyBorder="1" applyAlignment="1">
      <alignment horizontal="center" vertical="center" wrapText="1"/>
    </xf>
    <xf numFmtId="0" fontId="147" fillId="36" borderId="85" xfId="0" applyFont="1" applyFill="1" applyBorder="1" applyAlignment="1">
      <alignment horizontal="center" vertical="center" wrapText="1"/>
    </xf>
    <xf numFmtId="0" fontId="138" fillId="0" borderId="55" xfId="0" applyFont="1" applyFill="1" applyBorder="1" applyAlignment="1">
      <alignment horizontal="left" vertical="center"/>
    </xf>
    <xf numFmtId="0" fontId="99" fillId="0" borderId="0" xfId="0" applyFont="1" applyAlignment="1">
      <alignment horizontal="left"/>
    </xf>
    <xf numFmtId="0" fontId="38" fillId="37" borderId="86" xfId="0" applyFont="1" applyFill="1" applyBorder="1" applyAlignment="1">
      <alignment horizontal="center" vertical="center" textRotation="180" wrapText="1"/>
    </xf>
    <xf numFmtId="0" fontId="38" fillId="37" borderId="70" xfId="0" applyFont="1" applyFill="1" applyBorder="1" applyAlignment="1">
      <alignment horizontal="center" vertical="center" textRotation="180" wrapText="1"/>
    </xf>
    <xf numFmtId="0" fontId="38" fillId="37" borderId="67" xfId="0" applyFont="1" applyFill="1" applyBorder="1" applyAlignment="1">
      <alignment horizontal="center" vertical="center" textRotation="180" wrapText="1"/>
    </xf>
    <xf numFmtId="0" fontId="38" fillId="37" borderId="87" xfId="0" applyFont="1" applyFill="1" applyBorder="1" applyAlignment="1">
      <alignment horizontal="center" vertical="center" wrapText="1"/>
    </xf>
    <xf numFmtId="0" fontId="38" fillId="37" borderId="88" xfId="0" applyFont="1" applyFill="1" applyBorder="1" applyAlignment="1">
      <alignment horizontal="center" vertical="center" wrapText="1"/>
    </xf>
    <xf numFmtId="0" fontId="38" fillId="37" borderId="27" xfId="0" applyFont="1" applyFill="1" applyBorder="1" applyAlignment="1">
      <alignment horizontal="center" vertical="center" wrapText="1"/>
    </xf>
    <xf numFmtId="172" fontId="59" fillId="36" borderId="10" xfId="0" applyNumberFormat="1" applyFont="1" applyFill="1" applyBorder="1" applyAlignment="1">
      <alignment horizontal="center" vertical="center" wrapText="1"/>
    </xf>
    <xf numFmtId="172" fontId="59" fillId="36" borderId="44" xfId="0" applyNumberFormat="1" applyFont="1" applyFill="1" applyBorder="1" applyAlignment="1">
      <alignment horizontal="center" vertical="center" wrapText="1"/>
    </xf>
    <xf numFmtId="0" fontId="38" fillId="37" borderId="89" xfId="0" applyFont="1" applyFill="1" applyBorder="1" applyAlignment="1">
      <alignment horizontal="center" vertical="center" wrapText="1"/>
    </xf>
    <xf numFmtId="0" fontId="38" fillId="37" borderId="14" xfId="0" applyFont="1" applyFill="1" applyBorder="1" applyAlignment="1">
      <alignment horizontal="center" vertical="center" wrapText="1"/>
    </xf>
    <xf numFmtId="0" fontId="38" fillId="37" borderId="0" xfId="0" applyFont="1" applyFill="1" applyBorder="1" applyAlignment="1">
      <alignment horizontal="center" vertical="center" wrapText="1"/>
    </xf>
    <xf numFmtId="0" fontId="38" fillId="37" borderId="11" xfId="0" applyFont="1" applyFill="1" applyBorder="1" applyAlignment="1">
      <alignment horizontal="center" vertical="center" wrapText="1"/>
    </xf>
    <xf numFmtId="0" fontId="41" fillId="37" borderId="10" xfId="0" applyFont="1" applyFill="1" applyBorder="1" applyAlignment="1">
      <alignment horizontal="center" vertical="center" wrapText="1"/>
    </xf>
    <xf numFmtId="0" fontId="41" fillId="37" borderId="87" xfId="0" applyFont="1" applyFill="1" applyBorder="1" applyAlignment="1">
      <alignment horizontal="center" vertical="center" wrapText="1"/>
    </xf>
    <xf numFmtId="0" fontId="41" fillId="37" borderId="88" xfId="0" applyFont="1" applyFill="1" applyBorder="1" applyAlignment="1">
      <alignment horizontal="center" vertical="center" wrapText="1"/>
    </xf>
    <xf numFmtId="0" fontId="41" fillId="37" borderId="89"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112" fillId="0" borderId="0" xfId="0" applyFont="1" applyAlignment="1">
      <alignment horizontal="left" vertical="center"/>
    </xf>
    <xf numFmtId="0" fontId="15" fillId="0" borderId="0" xfId="0" applyFont="1" applyFill="1" applyAlignment="1">
      <alignment horizontal="left" wrapText="1"/>
    </xf>
    <xf numFmtId="0" fontId="4" fillId="0" borderId="0" xfId="0" applyFont="1" applyFill="1" applyAlignment="1">
      <alignment horizontal="left" wrapText="1"/>
    </xf>
    <xf numFmtId="0" fontId="130" fillId="36" borderId="44" xfId="0" applyFont="1" applyFill="1" applyBorder="1" applyAlignment="1">
      <alignment horizontal="center" vertical="center" wrapText="1"/>
    </xf>
    <xf numFmtId="0" fontId="130" fillId="36" borderId="85" xfId="0" applyFont="1" applyFill="1" applyBorder="1" applyAlignment="1">
      <alignment horizontal="center" vertical="center" wrapText="1"/>
    </xf>
    <xf numFmtId="0" fontId="41" fillId="37" borderId="26" xfId="0" applyFont="1" applyFill="1" applyBorder="1" applyAlignment="1">
      <alignment horizontal="center" vertical="center" wrapText="1"/>
    </xf>
    <xf numFmtId="0" fontId="116" fillId="0" borderId="0" xfId="0" applyFont="1" applyAlignment="1">
      <alignment horizontal="left" vertical="center"/>
    </xf>
    <xf numFmtId="0" fontId="231" fillId="0" borderId="0" xfId="0" applyFont="1" applyAlignment="1">
      <alignment horizontal="left" vertical="center"/>
    </xf>
    <xf numFmtId="0" fontId="41" fillId="37" borderId="86" xfId="0" applyFont="1" applyFill="1" applyBorder="1" applyAlignment="1">
      <alignment horizontal="center" vertical="center" textRotation="180" wrapText="1"/>
    </xf>
    <xf numFmtId="0" fontId="41" fillId="37" borderId="67" xfId="0" applyFont="1" applyFill="1" applyBorder="1" applyAlignment="1">
      <alignment horizontal="center" vertical="center" textRotation="180" wrapText="1"/>
    </xf>
    <xf numFmtId="0" fontId="63" fillId="0" borderId="0" xfId="0" applyFont="1" applyBorder="1" applyAlignment="1" quotePrefix="1">
      <alignment horizontal="left" vertical="top" wrapText="1"/>
    </xf>
    <xf numFmtId="0" fontId="41" fillId="37" borderId="14" xfId="0" applyFont="1" applyFill="1" applyBorder="1" applyAlignment="1">
      <alignment horizontal="center" vertical="center" wrapText="1"/>
    </xf>
    <xf numFmtId="0" fontId="41" fillId="37" borderId="0" xfId="0" applyFont="1" applyFill="1" applyBorder="1" applyAlignment="1">
      <alignment horizontal="center" vertical="center" wrapText="1"/>
    </xf>
    <xf numFmtId="0" fontId="41" fillId="37" borderId="11" xfId="0" applyFont="1" applyFill="1" applyBorder="1" applyAlignment="1">
      <alignment horizontal="center" vertical="center" wrapText="1"/>
    </xf>
    <xf numFmtId="0" fontId="41" fillId="37" borderId="76" xfId="0" applyFont="1" applyFill="1" applyBorder="1" applyAlignment="1">
      <alignment horizontal="center" vertical="center" textRotation="180" wrapText="1"/>
    </xf>
    <xf numFmtId="0" fontId="41" fillId="37" borderId="90" xfId="0" applyFont="1" applyFill="1" applyBorder="1" applyAlignment="1">
      <alignment horizontal="center" vertical="center" textRotation="180" wrapText="1"/>
    </xf>
    <xf numFmtId="0" fontId="16" fillId="0" borderId="0" xfId="0" applyFont="1" applyAlignment="1">
      <alignment horizontal="left" vertical="top" readingOrder="1"/>
    </xf>
    <xf numFmtId="0" fontId="16" fillId="0" borderId="0" xfId="0" applyFont="1" applyBorder="1" applyAlignment="1" quotePrefix="1">
      <alignment horizontal="left" vertical="top" wrapText="1" readingOrder="1"/>
    </xf>
    <xf numFmtId="0" fontId="16" fillId="0" borderId="0" xfId="0" applyFont="1" applyBorder="1" applyAlignment="1" quotePrefix="1">
      <alignment horizontal="left" vertical="top" readingOrder="1"/>
    </xf>
    <xf numFmtId="0" fontId="41" fillId="37" borderId="31" xfId="0" applyFont="1" applyFill="1" applyBorder="1" applyAlignment="1">
      <alignment horizontal="center" vertical="center" textRotation="180" wrapText="1"/>
    </xf>
    <xf numFmtId="172" fontId="17" fillId="36" borderId="71" xfId="0" applyNumberFormat="1" applyFont="1" applyFill="1" applyBorder="1" applyAlignment="1">
      <alignment horizontal="center" vertical="center" wrapText="1"/>
    </xf>
    <xf numFmtId="172" fontId="17" fillId="36" borderId="33" xfId="0" applyNumberFormat="1" applyFont="1" applyFill="1" applyBorder="1" applyAlignment="1">
      <alignment horizontal="center" vertical="center" wrapText="1"/>
    </xf>
    <xf numFmtId="0" fontId="41" fillId="0" borderId="0" xfId="0" applyFont="1" applyBorder="1" applyAlignment="1">
      <alignment horizontal="center" vertical="center"/>
    </xf>
    <xf numFmtId="0" fontId="41" fillId="37" borderId="72" xfId="0" applyFont="1" applyFill="1" applyBorder="1" applyAlignment="1">
      <alignment horizontal="center" vertical="center" wrapText="1"/>
    </xf>
    <xf numFmtId="0" fontId="41" fillId="37" borderId="32" xfId="0" applyFont="1" applyFill="1" applyBorder="1" applyAlignment="1">
      <alignment horizontal="center" vertical="center" wrapText="1"/>
    </xf>
    <xf numFmtId="0" fontId="41" fillId="37" borderId="39" xfId="0" applyFont="1" applyFill="1" applyBorder="1" applyAlignment="1">
      <alignment horizontal="center" vertical="center" wrapText="1"/>
    </xf>
    <xf numFmtId="0" fontId="41" fillId="37" borderId="31"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41" fillId="0" borderId="0" xfId="0" applyFont="1" applyAlignment="1">
      <alignment horizontal="left" vertical="center" readingOrder="1"/>
    </xf>
    <xf numFmtId="0" fontId="41" fillId="37" borderId="35" xfId="0" applyFont="1" applyFill="1" applyBorder="1" applyAlignment="1">
      <alignment horizontal="center" vertical="center" textRotation="180" wrapText="1"/>
    </xf>
    <xf numFmtId="0" fontId="31" fillId="0" borderId="0" xfId="0" applyFont="1" applyFill="1" applyAlignment="1">
      <alignment horizontal="left" vertical="center" wrapText="1" readingOrder="1"/>
    </xf>
    <xf numFmtId="0" fontId="3" fillId="0" borderId="0" xfId="0" applyFont="1" applyFill="1" applyAlignment="1">
      <alignment horizontal="left" vertical="center" wrapText="1" readingOrder="1"/>
    </xf>
    <xf numFmtId="0" fontId="62" fillId="0" borderId="0" xfId="0" applyFont="1" applyBorder="1" applyAlignment="1">
      <alignment horizontal="left" wrapText="1"/>
    </xf>
    <xf numFmtId="172" fontId="41" fillId="34" borderId="13" xfId="0" applyNumberFormat="1" applyFont="1" applyFill="1" applyBorder="1" applyAlignment="1">
      <alignment horizontal="center" vertical="center" wrapText="1"/>
    </xf>
    <xf numFmtId="172" fontId="41" fillId="34" borderId="54" xfId="0" applyNumberFormat="1" applyFont="1" applyFill="1" applyBorder="1" applyAlignment="1">
      <alignment horizontal="center" vertical="center" wrapText="1"/>
    </xf>
    <xf numFmtId="0" fontId="31" fillId="0" borderId="0" xfId="0" applyFont="1" applyFill="1" applyAlignment="1">
      <alignment horizontal="left" wrapText="1"/>
    </xf>
    <xf numFmtId="0" fontId="3" fillId="0" borderId="0" xfId="0" applyFont="1" applyFill="1" applyAlignment="1">
      <alignment horizontal="left" wrapText="1"/>
    </xf>
    <xf numFmtId="0" fontId="62" fillId="36" borderId="48" xfId="0" applyFont="1" applyFill="1" applyBorder="1" applyAlignment="1">
      <alignment horizontal="center" vertical="center" wrapText="1"/>
    </xf>
    <xf numFmtId="0" fontId="62" fillId="36" borderId="91" xfId="0" applyFont="1" applyFill="1" applyBorder="1" applyAlignment="1">
      <alignment horizontal="center" vertical="center" wrapText="1"/>
    </xf>
    <xf numFmtId="0" fontId="62" fillId="36" borderId="15" xfId="0" applyFont="1" applyFill="1" applyBorder="1" applyAlignment="1">
      <alignment horizontal="center" vertical="center" textRotation="180" wrapText="1"/>
    </xf>
    <xf numFmtId="0" fontId="62" fillId="36" borderId="92" xfId="0" applyFont="1" applyFill="1" applyBorder="1" applyAlignment="1">
      <alignment horizontal="center" vertical="center" textRotation="180" wrapText="1"/>
    </xf>
    <xf numFmtId="0" fontId="62" fillId="36" borderId="93" xfId="0" applyFont="1" applyFill="1" applyBorder="1" applyAlignment="1">
      <alignment horizontal="center" vertical="center" wrapText="1"/>
    </xf>
    <xf numFmtId="0" fontId="242" fillId="0" borderId="84" xfId="0" applyFont="1" applyBorder="1" applyAlignment="1">
      <alignment horizontal="center"/>
    </xf>
    <xf numFmtId="0" fontId="62" fillId="36" borderId="94" xfId="0" applyFont="1" applyFill="1" applyBorder="1" applyAlignment="1">
      <alignment horizontal="center" vertical="center" textRotation="180" wrapText="1"/>
    </xf>
    <xf numFmtId="0" fontId="62" fillId="36" borderId="95" xfId="0" applyFont="1" applyFill="1" applyBorder="1" applyAlignment="1">
      <alignment horizontal="center" vertical="center" textRotation="180" wrapText="1"/>
    </xf>
    <xf numFmtId="0" fontId="62" fillId="36" borderId="96" xfId="0" applyFont="1" applyFill="1" applyBorder="1" applyAlignment="1">
      <alignment horizontal="center" vertical="center" wrapText="1"/>
    </xf>
    <xf numFmtId="0" fontId="241" fillId="36" borderId="29" xfId="0" applyFont="1" applyFill="1" applyBorder="1" applyAlignment="1">
      <alignment horizontal="center" vertical="center" wrapText="1"/>
    </xf>
    <xf numFmtId="0" fontId="241" fillId="36" borderId="61" xfId="0" applyFont="1" applyFill="1" applyBorder="1" applyAlignment="1">
      <alignment horizontal="center" vertical="center" wrapText="1"/>
    </xf>
    <xf numFmtId="0" fontId="241" fillId="36" borderId="97" xfId="0" applyFont="1" applyFill="1" applyBorder="1" applyAlignment="1">
      <alignment horizontal="center" vertical="center" wrapText="1"/>
    </xf>
    <xf numFmtId="0" fontId="241" fillId="36" borderId="79" xfId="0" applyFont="1" applyFill="1" applyBorder="1" applyAlignment="1">
      <alignment horizontal="center" vertical="center" wrapText="1"/>
    </xf>
    <xf numFmtId="0" fontId="62" fillId="36" borderId="61" xfId="0" applyFont="1" applyFill="1" applyBorder="1" applyAlignment="1">
      <alignment horizontal="center" vertical="center" wrapText="1"/>
    </xf>
    <xf numFmtId="0" fontId="62" fillId="36" borderId="98" xfId="0" applyFont="1" applyFill="1" applyBorder="1" applyAlignment="1">
      <alignment horizontal="center" vertical="center" wrapText="1"/>
    </xf>
    <xf numFmtId="0" fontId="62" fillId="36" borderId="14" xfId="0" applyFont="1" applyFill="1" applyBorder="1" applyAlignment="1">
      <alignment horizontal="center" vertical="center" wrapText="1"/>
    </xf>
    <xf numFmtId="0" fontId="62" fillId="36" borderId="99" xfId="0" applyFont="1" applyFill="1" applyBorder="1" applyAlignment="1">
      <alignment horizontal="center" vertical="center" wrapText="1"/>
    </xf>
    <xf numFmtId="0" fontId="62" fillId="36" borderId="79" xfId="0" applyFont="1" applyFill="1" applyBorder="1" applyAlignment="1">
      <alignment horizontal="center" vertical="center" wrapText="1"/>
    </xf>
    <xf numFmtId="0" fontId="62" fillId="36" borderId="100" xfId="0" applyFont="1" applyFill="1" applyBorder="1" applyAlignment="1">
      <alignment horizontal="center" vertical="center" wrapText="1"/>
    </xf>
    <xf numFmtId="0" fontId="62" fillId="36" borderId="101" xfId="0" applyFont="1" applyFill="1" applyBorder="1" applyAlignment="1">
      <alignment horizontal="center" vertical="center" wrapText="1"/>
    </xf>
    <xf numFmtId="0" fontId="62" fillId="36" borderId="102" xfId="0" applyFont="1" applyFill="1" applyBorder="1" applyAlignment="1">
      <alignment horizontal="center" vertical="center" wrapText="1"/>
    </xf>
    <xf numFmtId="0" fontId="62" fillId="36" borderId="103" xfId="0" applyFont="1" applyFill="1" applyBorder="1" applyAlignment="1">
      <alignment horizontal="center" vertical="center" wrapText="1"/>
    </xf>
    <xf numFmtId="0" fontId="62" fillId="36" borderId="104" xfId="0" applyFont="1" applyFill="1" applyBorder="1" applyAlignment="1">
      <alignment horizontal="center" vertical="center" wrapText="1"/>
    </xf>
    <xf numFmtId="0" fontId="62" fillId="36" borderId="20" xfId="0" applyFont="1" applyFill="1" applyBorder="1" applyAlignment="1">
      <alignment horizontal="center" vertical="center" textRotation="180" wrapText="1"/>
    </xf>
    <xf numFmtId="0" fontId="62" fillId="36" borderId="105" xfId="0" applyFont="1" applyFill="1" applyBorder="1" applyAlignment="1">
      <alignment horizontal="center" vertical="center" textRotation="180" wrapText="1"/>
    </xf>
    <xf numFmtId="0" fontId="211" fillId="0" borderId="0" xfId="0" applyFont="1" applyAlignment="1">
      <alignment horizontal="left" vertical="center" readingOrder="1"/>
    </xf>
    <xf numFmtId="0" fontId="211" fillId="48" borderId="0" xfId="0" applyFont="1" applyFill="1" applyAlignment="1">
      <alignment horizontal="left" vertical="center" readingOrder="1"/>
    </xf>
    <xf numFmtId="0" fontId="102" fillId="0" borderId="61" xfId="0" applyFont="1" applyFill="1" applyBorder="1" applyAlignment="1">
      <alignment horizontal="center" vertical="center" wrapText="1"/>
    </xf>
    <xf numFmtId="0" fontId="102" fillId="0" borderId="106" xfId="0" applyFont="1" applyFill="1" applyBorder="1" applyAlignment="1">
      <alignment horizontal="center" vertical="center" wrapText="1"/>
    </xf>
    <xf numFmtId="0" fontId="62" fillId="0" borderId="0" xfId="0" applyFont="1" applyAlignment="1">
      <alignment horizontal="left" vertical="center"/>
    </xf>
    <xf numFmtId="0" fontId="103" fillId="0" borderId="0" xfId="0" applyFont="1" applyBorder="1" applyAlignment="1">
      <alignment horizontal="left" vertical="center"/>
    </xf>
    <xf numFmtId="0" fontId="278" fillId="0" borderId="0" xfId="0" applyFont="1" applyAlignment="1">
      <alignment horizontal="left" vertical="center" readingOrder="1"/>
    </xf>
    <xf numFmtId="0" fontId="10" fillId="0" borderId="0" xfId="0" applyFont="1" applyAlignment="1">
      <alignment horizontal="left" vertical="center" readingOrder="1"/>
    </xf>
    <xf numFmtId="0" fontId="7" fillId="0" borderId="0" xfId="0" applyFont="1" applyAlignment="1">
      <alignment horizontal="right"/>
    </xf>
    <xf numFmtId="0" fontId="279" fillId="0" borderId="0" xfId="0" applyFont="1" applyAlignment="1">
      <alignment horizontal="left" vertical="center" readingOrder="1"/>
    </xf>
    <xf numFmtId="0" fontId="4" fillId="0" borderId="0" xfId="0" applyFont="1" applyAlignment="1">
      <alignment horizontal="left" vertical="center" readingOrder="1"/>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10" fillId="0" borderId="0" xfId="0" applyNumberFormat="1" applyFont="1" applyBorder="1" applyAlignment="1">
      <alignment horizontal="left" wrapText="1"/>
    </xf>
    <xf numFmtId="0" fontId="10" fillId="0" borderId="0" xfId="0" applyFont="1" applyAlignment="1">
      <alignment horizontal="left"/>
    </xf>
    <xf numFmtId="0" fontId="10" fillId="0" borderId="0" xfId="0" applyFont="1" applyBorder="1" applyAlignment="1">
      <alignment horizontal="right"/>
    </xf>
    <xf numFmtId="0" fontId="10" fillId="0" borderId="0" xfId="0" applyFont="1" applyAlignment="1">
      <alignment horizontal="right"/>
    </xf>
    <xf numFmtId="0" fontId="10" fillId="0" borderId="0" xfId="0" applyFont="1" applyBorder="1" applyAlignment="1">
      <alignment vertical="top" wrapText="1"/>
    </xf>
    <xf numFmtId="0" fontId="27" fillId="37" borderId="100" xfId="0" applyFont="1" applyFill="1" applyBorder="1" applyAlignment="1">
      <alignment horizontal="center" vertical="center" wrapText="1"/>
    </xf>
    <xf numFmtId="0" fontId="27" fillId="37" borderId="101" xfId="0" applyFont="1" applyFill="1" applyBorder="1" applyAlignment="1">
      <alignment horizontal="center" vertical="center" wrapText="1"/>
    </xf>
    <xf numFmtId="0" fontId="27" fillId="37" borderId="107" xfId="0" applyFont="1" applyFill="1" applyBorder="1" applyAlignment="1">
      <alignment horizontal="center" vertical="center" wrapText="1"/>
    </xf>
    <xf numFmtId="0" fontId="27" fillId="37" borderId="20" xfId="0" applyFont="1" applyFill="1" applyBorder="1" applyAlignment="1">
      <alignment horizontal="center" vertical="center" textRotation="180" wrapText="1"/>
    </xf>
    <xf numFmtId="0" fontId="27" fillId="37" borderId="108" xfId="0" applyFont="1" applyFill="1" applyBorder="1" applyAlignment="1">
      <alignment horizontal="center" vertical="center" textRotation="180" wrapText="1"/>
    </xf>
    <xf numFmtId="0" fontId="27" fillId="37" borderId="48" xfId="0" applyFont="1" applyFill="1" applyBorder="1" applyAlignment="1">
      <alignment horizontal="center" vertical="center" wrapText="1"/>
    </xf>
    <xf numFmtId="0" fontId="27" fillId="37" borderId="91" xfId="0" applyFont="1" applyFill="1" applyBorder="1" applyAlignment="1">
      <alignment horizontal="center" vertical="center" wrapText="1"/>
    </xf>
    <xf numFmtId="0" fontId="27" fillId="37" borderId="109" xfId="0" applyFont="1" applyFill="1" applyBorder="1" applyAlignment="1">
      <alignment horizontal="center" vertical="center" wrapText="1"/>
    </xf>
    <xf numFmtId="0" fontId="27" fillId="37" borderId="15" xfId="0" applyFont="1" applyFill="1" applyBorder="1" applyAlignment="1">
      <alignment horizontal="center" vertical="center" textRotation="180" wrapText="1"/>
    </xf>
    <xf numFmtId="0" fontId="27" fillId="37" borderId="110" xfId="0" applyFont="1" applyFill="1" applyBorder="1" applyAlignment="1">
      <alignment horizontal="center" vertical="center" textRotation="180" wrapText="1"/>
    </xf>
    <xf numFmtId="0" fontId="112" fillId="0" borderId="0" xfId="0" applyFont="1" applyAlignment="1">
      <alignment horizontal="left"/>
    </xf>
    <xf numFmtId="0" fontId="27" fillId="37" borderId="79" xfId="0" applyFont="1" applyFill="1" applyBorder="1" applyAlignment="1">
      <alignment horizontal="center" vertical="center" wrapText="1"/>
    </xf>
    <xf numFmtId="0" fontId="27" fillId="37" borderId="99" xfId="0" applyFont="1" applyFill="1" applyBorder="1" applyAlignment="1">
      <alignment horizontal="center" vertical="center" wrapText="1"/>
    </xf>
    <xf numFmtId="0" fontId="27" fillId="37" borderId="81" xfId="0" applyFont="1" applyFill="1" applyBorder="1" applyAlignment="1">
      <alignment horizontal="center" vertical="center" wrapText="1"/>
    </xf>
    <xf numFmtId="0" fontId="27" fillId="37" borderId="111" xfId="0" applyFont="1" applyFill="1" applyBorder="1" applyAlignment="1">
      <alignment horizontal="center" vertical="center" wrapText="1"/>
    </xf>
    <xf numFmtId="0" fontId="27" fillId="37" borderId="112" xfId="0" applyFont="1" applyFill="1" applyBorder="1" applyAlignment="1">
      <alignment horizontal="center" vertical="center" wrapText="1"/>
    </xf>
    <xf numFmtId="0" fontId="27" fillId="37" borderId="113" xfId="0" applyFont="1" applyFill="1" applyBorder="1" applyAlignment="1">
      <alignment horizontal="center" vertical="center" wrapText="1"/>
    </xf>
    <xf numFmtId="0" fontId="27" fillId="37" borderId="61" xfId="0" applyFont="1" applyFill="1" applyBorder="1" applyAlignment="1">
      <alignment horizontal="center" vertical="center" wrapText="1"/>
    </xf>
    <xf numFmtId="0" fontId="27" fillId="37" borderId="98" xfId="0" applyFont="1" applyFill="1" applyBorder="1" applyAlignment="1">
      <alignment horizontal="center" vertical="center" wrapText="1"/>
    </xf>
    <xf numFmtId="0" fontId="27" fillId="37" borderId="106" xfId="0" applyFont="1" applyFill="1" applyBorder="1" applyAlignment="1">
      <alignment horizontal="center" vertical="center" wrapText="1"/>
    </xf>
    <xf numFmtId="0" fontId="10" fillId="34" borderId="0" xfId="0" applyFont="1" applyFill="1" applyAlignment="1">
      <alignment horizontal="left" vertical="center" readingOrder="1"/>
    </xf>
    <xf numFmtId="0" fontId="28" fillId="34" borderId="61" xfId="0" applyFont="1" applyFill="1" applyBorder="1" applyAlignment="1">
      <alignment horizontal="left" vertical="center" wrapText="1"/>
    </xf>
    <xf numFmtId="0" fontId="28" fillId="34" borderId="98" xfId="0" applyFont="1" applyFill="1" applyBorder="1" applyAlignment="1">
      <alignment horizontal="left" vertical="center" wrapText="1"/>
    </xf>
    <xf numFmtId="0" fontId="10" fillId="0" borderId="14" xfId="0" applyFont="1" applyBorder="1" applyAlignment="1">
      <alignment horizontal="left" vertical="center"/>
    </xf>
    <xf numFmtId="0" fontId="10" fillId="0" borderId="0" xfId="0" applyFont="1" applyBorder="1" applyAlignment="1">
      <alignment horizontal="center" vertical="center"/>
    </xf>
    <xf numFmtId="0" fontId="27" fillId="37" borderId="114" xfId="0" applyFont="1" applyFill="1" applyBorder="1" applyAlignment="1">
      <alignment horizontal="center" vertical="center" wrapText="1"/>
    </xf>
    <xf numFmtId="172" fontId="137" fillId="34" borderId="31" xfId="0" applyNumberFormat="1" applyFont="1" applyFill="1" applyBorder="1" applyAlignment="1">
      <alignment horizontal="left" vertical="center" wrapText="1"/>
    </xf>
    <xf numFmtId="0" fontId="59" fillId="0" borderId="14" xfId="0" applyFont="1" applyBorder="1" applyAlignment="1" quotePrefix="1">
      <alignment horizontal="left" wrapText="1"/>
    </xf>
    <xf numFmtId="0" fontId="59" fillId="37" borderId="12" xfId="0" applyFont="1" applyFill="1" applyBorder="1" applyAlignment="1">
      <alignment horizontal="center" vertical="center" wrapText="1"/>
    </xf>
    <xf numFmtId="0" fontId="59" fillId="37" borderId="12" xfId="0" applyFont="1" applyFill="1" applyBorder="1" applyAlignment="1">
      <alignment horizontal="center" vertical="center" textRotation="180" wrapText="1"/>
    </xf>
    <xf numFmtId="0" fontId="137" fillId="37" borderId="79" xfId="0" applyFont="1" applyFill="1" applyBorder="1" applyAlignment="1">
      <alignment horizontal="center" vertical="center" wrapText="1"/>
    </xf>
    <xf numFmtId="0" fontId="137" fillId="37" borderId="99" xfId="0" applyFont="1" applyFill="1" applyBorder="1" applyAlignment="1">
      <alignment horizontal="center" vertical="center" wrapText="1"/>
    </xf>
    <xf numFmtId="0" fontId="137" fillId="37" borderId="81" xfId="0" applyFont="1" applyFill="1" applyBorder="1" applyAlignment="1">
      <alignment horizontal="center" vertical="center" wrapText="1"/>
    </xf>
    <xf numFmtId="0" fontId="137" fillId="37" borderId="0" xfId="0" applyFont="1" applyFill="1" applyBorder="1" applyAlignment="1">
      <alignment horizontal="center" vertical="center" wrapText="1"/>
    </xf>
    <xf numFmtId="0" fontId="137" fillId="37" borderId="112" xfId="0" applyFont="1" applyFill="1" applyBorder="1" applyAlignment="1">
      <alignment horizontal="center" vertical="center" wrapText="1"/>
    </xf>
    <xf numFmtId="0" fontId="137" fillId="37" borderId="84" xfId="0" applyFont="1" applyFill="1" applyBorder="1" applyAlignment="1">
      <alignment horizontal="center" vertical="center" wrapText="1"/>
    </xf>
    <xf numFmtId="0" fontId="59" fillId="37" borderId="61" xfId="0" applyFont="1" applyFill="1" applyBorder="1" applyAlignment="1">
      <alignment horizontal="center" vertical="center" wrapText="1"/>
    </xf>
    <xf numFmtId="0" fontId="59" fillId="37" borderId="98" xfId="0" applyFont="1" applyFill="1" applyBorder="1" applyAlignment="1">
      <alignment horizontal="center" vertical="center" wrapText="1"/>
    </xf>
    <xf numFmtId="0" fontId="59" fillId="37" borderId="106" xfId="0" applyFont="1" applyFill="1" applyBorder="1" applyAlignment="1">
      <alignment horizontal="center" vertical="center" wrapText="1"/>
    </xf>
    <xf numFmtId="0" fontId="59" fillId="37" borderId="115" xfId="0" applyFont="1" applyFill="1" applyBorder="1" applyAlignment="1">
      <alignment horizontal="center" wrapText="1"/>
    </xf>
    <xf numFmtId="0" fontId="59" fillId="37" borderId="115" xfId="0" applyFont="1" applyFill="1" applyBorder="1" applyAlignment="1">
      <alignment horizontal="center" vertical="center" wrapText="1"/>
    </xf>
    <xf numFmtId="0" fontId="43" fillId="34" borderId="61" xfId="0" applyFont="1" applyFill="1" applyBorder="1" applyAlignment="1">
      <alignment horizontal="left" vertical="center" wrapText="1"/>
    </xf>
    <xf numFmtId="0" fontId="43" fillId="34" borderId="98" xfId="0" applyFont="1" applyFill="1" applyBorder="1" applyAlignment="1">
      <alignment horizontal="left" vertical="center" wrapText="1"/>
    </xf>
    <xf numFmtId="0" fontId="118" fillId="0" borderId="84" xfId="0" applyFont="1" applyBorder="1" applyAlignment="1">
      <alignment horizontal="center" vertical="center"/>
    </xf>
    <xf numFmtId="0" fontId="57" fillId="0" borderId="0" xfId="0" applyFont="1" applyBorder="1" applyAlignment="1">
      <alignment horizontal="center"/>
    </xf>
    <xf numFmtId="0" fontId="50" fillId="36" borderId="102" xfId="0" applyFont="1" applyFill="1" applyBorder="1" applyAlignment="1">
      <alignment horizontal="center" vertical="center" wrapText="1"/>
    </xf>
    <xf numFmtId="0" fontId="50" fillId="36" borderId="103" xfId="0" applyFont="1" applyFill="1" applyBorder="1" applyAlignment="1">
      <alignment horizontal="center" vertical="center" wrapText="1"/>
    </xf>
    <xf numFmtId="0" fontId="50" fillId="36" borderId="104" xfId="0" applyFont="1" applyFill="1" applyBorder="1" applyAlignment="1">
      <alignment horizontal="center" vertical="center" wrapText="1"/>
    </xf>
    <xf numFmtId="0" fontId="57" fillId="0" borderId="0" xfId="0" applyFont="1" applyBorder="1" applyAlignment="1">
      <alignment horizontal="left" vertical="center" wrapText="1"/>
    </xf>
    <xf numFmtId="0" fontId="50" fillId="36" borderId="116" xfId="0" applyFont="1" applyFill="1" applyBorder="1" applyAlignment="1">
      <alignment horizontal="center" vertical="center" wrapText="1"/>
    </xf>
    <xf numFmtId="0" fontId="50" fillId="36" borderId="55" xfId="0" applyFont="1" applyFill="1" applyBorder="1" applyAlignment="1">
      <alignment horizontal="center" vertical="center" wrapText="1"/>
    </xf>
    <xf numFmtId="0" fontId="50" fillId="36" borderId="117" xfId="0" applyFont="1" applyFill="1" applyBorder="1" applyAlignment="1">
      <alignment horizontal="center" vertical="center" wrapText="1"/>
    </xf>
    <xf numFmtId="0" fontId="50" fillId="36" borderId="94" xfId="0" applyFont="1" applyFill="1" applyBorder="1" applyAlignment="1">
      <alignment horizontal="center" vertical="center" textRotation="180" wrapText="1"/>
    </xf>
    <xf numFmtId="0" fontId="50" fillId="36" borderId="95" xfId="0" applyFont="1" applyFill="1" applyBorder="1" applyAlignment="1">
      <alignment horizontal="center" vertical="center" textRotation="180" wrapText="1"/>
    </xf>
    <xf numFmtId="0" fontId="47" fillId="0" borderId="0" xfId="0" applyFont="1" applyAlignment="1">
      <alignment horizontal="left" vertical="center"/>
    </xf>
    <xf numFmtId="0" fontId="53" fillId="36" borderId="61" xfId="0" applyFont="1" applyFill="1" applyBorder="1" applyAlignment="1">
      <alignment horizontal="center" vertical="center" wrapText="1"/>
    </xf>
    <xf numFmtId="0" fontId="53" fillId="36" borderId="106" xfId="0" applyFont="1" applyFill="1" applyBorder="1" applyAlignment="1">
      <alignment horizontal="center" vertical="center" wrapText="1"/>
    </xf>
    <xf numFmtId="0" fontId="50" fillId="36" borderId="96" xfId="0" applyFont="1" applyFill="1" applyBorder="1" applyAlignment="1">
      <alignment horizontal="center" vertical="center" wrapText="1"/>
    </xf>
    <xf numFmtId="0" fontId="50" fillId="36" borderId="91" xfId="0" applyFont="1" applyFill="1" applyBorder="1" applyAlignment="1">
      <alignment horizontal="center" vertical="center" wrapText="1"/>
    </xf>
    <xf numFmtId="0" fontId="50" fillId="36" borderId="93" xfId="0" applyFont="1" applyFill="1" applyBorder="1" applyAlignment="1">
      <alignment horizontal="center" vertical="center" wrapText="1"/>
    </xf>
    <xf numFmtId="0" fontId="50" fillId="36" borderId="48" xfId="0" applyFont="1" applyFill="1" applyBorder="1" applyAlignment="1">
      <alignment horizontal="center" vertical="center" wrapText="1"/>
    </xf>
    <xf numFmtId="0" fontId="47" fillId="36" borderId="19" xfId="0" applyFont="1" applyFill="1" applyBorder="1" applyAlignment="1">
      <alignment horizontal="center" vertical="center" wrapText="1"/>
    </xf>
    <xf numFmtId="0" fontId="47" fillId="36" borderId="12" xfId="0" applyFont="1" applyFill="1" applyBorder="1" applyAlignment="1">
      <alignment horizontal="center" vertical="center" wrapText="1"/>
    </xf>
    <xf numFmtId="0" fontId="47" fillId="36" borderId="15" xfId="0" applyFont="1" applyFill="1" applyBorder="1" applyAlignment="1">
      <alignment horizontal="center" vertical="center" textRotation="180" wrapText="1"/>
    </xf>
    <xf numFmtId="0" fontId="47" fillId="36" borderId="92" xfId="0" applyFont="1" applyFill="1" applyBorder="1" applyAlignment="1">
      <alignment horizontal="center" vertical="center" textRotation="180" wrapText="1"/>
    </xf>
    <xf numFmtId="0" fontId="47" fillId="36" borderId="48" xfId="0" applyFont="1" applyFill="1" applyBorder="1" applyAlignment="1">
      <alignment horizontal="center" vertical="center" wrapText="1"/>
    </xf>
    <xf numFmtId="0" fontId="47" fillId="36" borderId="91" xfId="0" applyFont="1" applyFill="1" applyBorder="1" applyAlignment="1">
      <alignment horizontal="center" vertical="center" wrapText="1"/>
    </xf>
    <xf numFmtId="0" fontId="47" fillId="36" borderId="101" xfId="0" applyFont="1" applyFill="1" applyBorder="1" applyAlignment="1">
      <alignment horizontal="center" vertical="center" wrapText="1"/>
    </xf>
    <xf numFmtId="0" fontId="122" fillId="0" borderId="0" xfId="0" applyFont="1" applyAlignment="1">
      <alignment horizontal="center" vertical="center" readingOrder="1"/>
    </xf>
    <xf numFmtId="0" fontId="47" fillId="36" borderId="94" xfId="0" applyFont="1" applyFill="1" applyBorder="1" applyAlignment="1">
      <alignment horizontal="center" vertical="center" textRotation="180" wrapText="1"/>
    </xf>
    <xf numFmtId="0" fontId="47" fillId="36" borderId="95" xfId="0" applyFont="1" applyFill="1" applyBorder="1" applyAlignment="1">
      <alignment horizontal="center" vertical="center" textRotation="180" wrapText="1"/>
    </xf>
    <xf numFmtId="0" fontId="47" fillId="36" borderId="118" xfId="0" applyFont="1" applyFill="1" applyBorder="1" applyAlignment="1">
      <alignment horizontal="center" vertical="center" wrapText="1"/>
    </xf>
    <xf numFmtId="0" fontId="47" fillId="36" borderId="55" xfId="0" applyFont="1" applyFill="1" applyBorder="1" applyAlignment="1">
      <alignment horizontal="center" vertical="center" wrapText="1"/>
    </xf>
    <xf numFmtId="0" fontId="47" fillId="36" borderId="117" xfId="0" applyFont="1" applyFill="1" applyBorder="1" applyAlignment="1">
      <alignment horizontal="center" vertical="center" wrapText="1"/>
    </xf>
    <xf numFmtId="0" fontId="47" fillId="36" borderId="119" xfId="0" applyFont="1" applyFill="1" applyBorder="1" applyAlignment="1">
      <alignment horizontal="center" vertical="center" textRotation="180" wrapText="1"/>
    </xf>
    <xf numFmtId="0" fontId="47" fillId="36" borderId="120" xfId="0" applyFont="1" applyFill="1" applyBorder="1" applyAlignment="1">
      <alignment horizontal="center" vertical="center" textRotation="180" wrapText="1"/>
    </xf>
    <xf numFmtId="0" fontId="47" fillId="36" borderId="102" xfId="0" applyFont="1" applyFill="1" applyBorder="1" applyAlignment="1">
      <alignment horizontal="center" vertical="center" wrapText="1"/>
    </xf>
    <xf numFmtId="0" fontId="47" fillId="36" borderId="103" xfId="0" applyFont="1" applyFill="1" applyBorder="1" applyAlignment="1">
      <alignment horizontal="center" vertical="center" wrapText="1"/>
    </xf>
    <xf numFmtId="0" fontId="47" fillId="36" borderId="104" xfId="0" applyFont="1" applyFill="1" applyBorder="1" applyAlignment="1">
      <alignment horizontal="center" vertical="center" wrapText="1"/>
    </xf>
    <xf numFmtId="0" fontId="103" fillId="0" borderId="0" xfId="0" applyFont="1" applyAlignment="1">
      <alignment horizontal="left" vertical="center" readingOrder="1"/>
    </xf>
    <xf numFmtId="0" fontId="47" fillId="36" borderId="93" xfId="0" applyFont="1" applyFill="1" applyBorder="1" applyAlignment="1">
      <alignment horizontal="center" vertical="center" wrapText="1"/>
    </xf>
    <xf numFmtId="0" fontId="102" fillId="36" borderId="17" xfId="0" applyFont="1" applyFill="1" applyBorder="1" applyAlignment="1">
      <alignment horizontal="center" vertical="center" wrapText="1"/>
    </xf>
    <xf numFmtId="0" fontId="62" fillId="37" borderId="12" xfId="0" applyFont="1" applyFill="1" applyBorder="1" applyAlignment="1">
      <alignment horizontal="center" vertical="center" wrapText="1"/>
    </xf>
    <xf numFmtId="0" fontId="62" fillId="37" borderId="12" xfId="0" applyFont="1" applyFill="1" applyBorder="1" applyAlignment="1">
      <alignment horizontal="center" vertical="center" textRotation="180" wrapText="1"/>
    </xf>
    <xf numFmtId="0" fontId="62" fillId="0" borderId="0" xfId="0" applyFont="1" applyBorder="1" applyAlignment="1" quotePrefix="1">
      <alignment horizontal="left" vertical="top" wrapText="1"/>
    </xf>
    <xf numFmtId="0" fontId="38" fillId="0" borderId="0" xfId="0" applyFont="1" applyBorder="1" applyAlignment="1">
      <alignment horizontal="center" vertical="center"/>
    </xf>
    <xf numFmtId="0" fontId="62" fillId="37" borderId="19" xfId="0" applyFont="1" applyFill="1" applyBorder="1" applyAlignment="1">
      <alignment horizontal="center" vertical="center" wrapText="1"/>
    </xf>
    <xf numFmtId="0" fontId="62" fillId="0" borderId="0" xfId="0" applyFont="1" applyBorder="1" applyAlignment="1">
      <alignment horizontal="center" vertical="center"/>
    </xf>
    <xf numFmtId="0" fontId="62" fillId="36" borderId="72" xfId="0" applyFont="1" applyFill="1" applyBorder="1" applyAlignment="1">
      <alignment horizontal="center" vertical="center" wrapText="1"/>
    </xf>
    <xf numFmtId="0" fontId="62" fillId="36" borderId="32" xfId="0" applyFont="1" applyFill="1" applyBorder="1" applyAlignment="1">
      <alignment horizontal="center" vertical="center" wrapText="1"/>
    </xf>
    <xf numFmtId="0" fontId="62" fillId="36" borderId="39" xfId="0" applyFont="1" applyFill="1" applyBorder="1" applyAlignment="1">
      <alignment horizontal="center" vertical="center" wrapText="1"/>
    </xf>
    <xf numFmtId="0" fontId="62" fillId="36" borderId="31" xfId="0" applyFont="1" applyFill="1" applyBorder="1" applyAlignment="1">
      <alignment horizontal="center" vertical="center" wrapText="1"/>
    </xf>
    <xf numFmtId="0" fontId="62" fillId="36" borderId="31" xfId="0" applyFont="1" applyFill="1" applyBorder="1" applyAlignment="1">
      <alignment horizontal="center" vertical="center" textRotation="180" wrapText="1"/>
    </xf>
    <xf numFmtId="0" fontId="62" fillId="36" borderId="35" xfId="0" applyFont="1" applyFill="1" applyBorder="1" applyAlignment="1">
      <alignment horizontal="center" vertical="center" wrapText="1"/>
    </xf>
    <xf numFmtId="0" fontId="62" fillId="36" borderId="34" xfId="0" applyFont="1" applyFill="1" applyBorder="1" applyAlignment="1">
      <alignment horizontal="center" vertical="center" wrapText="1"/>
    </xf>
    <xf numFmtId="0" fontId="233" fillId="0" borderId="0" xfId="0" applyFont="1" applyAlignment="1">
      <alignment horizontal="left" vertical="center" readingOrder="1"/>
    </xf>
    <xf numFmtId="172" fontId="62" fillId="36" borderId="71" xfId="0" applyNumberFormat="1" applyFont="1" applyFill="1" applyBorder="1" applyAlignment="1">
      <alignment horizontal="center" vertical="center" wrapText="1"/>
    </xf>
    <xf numFmtId="172" fontId="62" fillId="36" borderId="33" xfId="0" applyNumberFormat="1" applyFont="1" applyFill="1" applyBorder="1" applyAlignment="1">
      <alignment horizontal="center" vertical="center" wrapText="1"/>
    </xf>
    <xf numFmtId="0" fontId="38" fillId="0" borderId="11" xfId="0" applyFont="1" applyBorder="1" applyAlignment="1">
      <alignment horizontal="center"/>
    </xf>
    <xf numFmtId="0" fontId="62" fillId="37" borderId="31" xfId="0" applyFont="1" applyFill="1" applyBorder="1" applyAlignment="1">
      <alignment horizontal="center" vertical="center" wrapText="1"/>
    </xf>
    <xf numFmtId="0" fontId="62" fillId="37" borderId="31" xfId="0" applyFont="1" applyFill="1" applyBorder="1" applyAlignment="1">
      <alignment horizontal="center" vertical="center" textRotation="180" wrapText="1"/>
    </xf>
    <xf numFmtId="0" fontId="122" fillId="0" borderId="0" xfId="0" applyFont="1" applyAlignment="1">
      <alignment horizontal="left" vertical="center" readingOrder="1"/>
    </xf>
    <xf numFmtId="172" fontId="62" fillId="0" borderId="31" xfId="0" applyNumberFormat="1" applyFont="1" applyFill="1" applyBorder="1" applyAlignment="1">
      <alignment horizontal="right" vertical="center" wrapText="1"/>
    </xf>
    <xf numFmtId="0" fontId="62" fillId="0" borderId="61" xfId="0" applyFont="1" applyFill="1" applyBorder="1" applyAlignment="1">
      <alignment horizontal="center" vertical="center" wrapText="1"/>
    </xf>
    <xf numFmtId="0" fontId="62" fillId="0" borderId="106" xfId="0" applyFont="1" applyFill="1" applyBorder="1" applyAlignment="1">
      <alignment horizontal="center" vertical="center" wrapText="1"/>
    </xf>
    <xf numFmtId="0" fontId="8" fillId="0" borderId="0" xfId="0" applyFont="1" applyAlignment="1">
      <alignment horizontal="left" vertical="center"/>
    </xf>
    <xf numFmtId="0" fontId="62" fillId="37" borderId="31" xfId="0" applyFont="1" applyFill="1" applyBorder="1" applyAlignment="1">
      <alignment horizontal="center" wrapText="1"/>
    </xf>
    <xf numFmtId="0" fontId="62" fillId="0" borderId="28" xfId="0" applyFont="1" applyBorder="1" applyAlignment="1">
      <alignment horizontal="left" vertical="center" wrapText="1"/>
    </xf>
    <xf numFmtId="0" fontId="62" fillId="0" borderId="55" xfId="0" applyFont="1" applyBorder="1" applyAlignment="1">
      <alignment horizontal="left" vertical="center" wrapText="1"/>
    </xf>
    <xf numFmtId="0" fontId="62" fillId="0" borderId="76" xfId="0" applyFont="1" applyBorder="1" applyAlignment="1">
      <alignment horizontal="left" vertical="center" wrapText="1"/>
    </xf>
    <xf numFmtId="0" fontId="8" fillId="0" borderId="11" xfId="0" applyFont="1" applyBorder="1" applyAlignment="1">
      <alignment horizontal="center" vertical="center"/>
    </xf>
    <xf numFmtId="0" fontId="8" fillId="37" borderId="76" xfId="0" applyFont="1" applyFill="1" applyBorder="1" applyAlignment="1">
      <alignment horizontal="center" vertical="center" wrapText="1"/>
    </xf>
    <xf numFmtId="0" fontId="8" fillId="37" borderId="77" xfId="0" applyFont="1" applyFill="1" applyBorder="1" applyAlignment="1">
      <alignment horizontal="center" vertical="center" wrapText="1"/>
    </xf>
    <xf numFmtId="0" fontId="8" fillId="37" borderId="28" xfId="0" applyFont="1" applyFill="1" applyBorder="1" applyAlignment="1">
      <alignment horizontal="center" vertical="center" wrapText="1"/>
    </xf>
    <xf numFmtId="0" fontId="8" fillId="37" borderId="69" xfId="0" applyFont="1" applyFill="1" applyBorder="1" applyAlignment="1">
      <alignment horizontal="center" vertical="center" wrapText="1"/>
    </xf>
    <xf numFmtId="0" fontId="8" fillId="37" borderId="90" xfId="0" applyFont="1" applyFill="1" applyBorder="1" applyAlignment="1">
      <alignment horizontal="center" vertical="center" wrapText="1"/>
    </xf>
    <xf numFmtId="0" fontId="8" fillId="37" borderId="83" xfId="0" applyFont="1" applyFill="1" applyBorder="1" applyAlignment="1">
      <alignment horizontal="center" vertical="center" wrapText="1"/>
    </xf>
    <xf numFmtId="0" fontId="8" fillId="37" borderId="73" xfId="0" applyFont="1" applyFill="1" applyBorder="1" applyAlignment="1">
      <alignment horizontal="center" vertical="center" wrapText="1"/>
    </xf>
    <xf numFmtId="0" fontId="8" fillId="37" borderId="74" xfId="0" applyFont="1" applyFill="1" applyBorder="1" applyAlignment="1">
      <alignment horizontal="center" vertical="center" wrapText="1"/>
    </xf>
    <xf numFmtId="0" fontId="8" fillId="37" borderId="75" xfId="0" applyFont="1" applyFill="1" applyBorder="1" applyAlignment="1">
      <alignment horizontal="center" vertical="center" wrapText="1"/>
    </xf>
    <xf numFmtId="0" fontId="8" fillId="35" borderId="13" xfId="0" applyFont="1" applyFill="1" applyBorder="1" applyAlignment="1">
      <alignment horizontal="center" vertical="center" wrapText="1"/>
    </xf>
    <xf numFmtId="0" fontId="8" fillId="35" borderId="38" xfId="0" applyFont="1" applyFill="1" applyBorder="1" applyAlignment="1">
      <alignment horizontal="center" vertical="center" wrapText="1"/>
    </xf>
    <xf numFmtId="0" fontId="8" fillId="35" borderId="54" xfId="0" applyFont="1" applyFill="1" applyBorder="1" applyAlignment="1">
      <alignment horizontal="center" vertical="center" wrapText="1"/>
    </xf>
    <xf numFmtId="0" fontId="8" fillId="36" borderId="13" xfId="0" applyFont="1" applyFill="1" applyBorder="1" applyAlignment="1">
      <alignment horizontal="center" vertical="center" wrapText="1"/>
    </xf>
    <xf numFmtId="0" fontId="8" fillId="36" borderId="38" xfId="0" applyFont="1" applyFill="1" applyBorder="1" applyAlignment="1">
      <alignment horizontal="center" vertical="center" wrapText="1"/>
    </xf>
    <xf numFmtId="0" fontId="8" fillId="36" borderId="54" xfId="0" applyFont="1" applyFill="1" applyBorder="1" applyAlignment="1">
      <alignment horizontal="center" vertical="center" wrapText="1"/>
    </xf>
    <xf numFmtId="0" fontId="8" fillId="0" borderId="84" xfId="0" applyFont="1" applyBorder="1" applyAlignment="1">
      <alignment horizontal="center" vertical="center"/>
    </xf>
    <xf numFmtId="0" fontId="8" fillId="36" borderId="18" xfId="0" applyFont="1" applyFill="1" applyBorder="1" applyAlignment="1">
      <alignment horizontal="center" vertical="center" textRotation="180" wrapText="1"/>
    </xf>
    <xf numFmtId="0" fontId="8" fillId="36" borderId="67" xfId="0" applyFont="1" applyFill="1" applyBorder="1" applyAlignment="1">
      <alignment horizontal="center" vertical="center" textRotation="180" wrapText="1"/>
    </xf>
    <xf numFmtId="172" fontId="8" fillId="34" borderId="78" xfId="0" applyNumberFormat="1" applyFont="1" applyFill="1" applyBorder="1" applyAlignment="1">
      <alignment horizontal="center" vertical="center" wrapText="1"/>
    </xf>
    <xf numFmtId="172" fontId="8" fillId="34" borderId="36" xfId="0" applyNumberFormat="1" applyFont="1" applyFill="1" applyBorder="1" applyAlignment="1">
      <alignment horizontal="center" vertical="center" wrapText="1"/>
    </xf>
    <xf numFmtId="0" fontId="8" fillId="35" borderId="18" xfId="0" applyFont="1" applyFill="1" applyBorder="1" applyAlignment="1">
      <alignment horizontal="center" vertical="center" textRotation="180" wrapText="1"/>
    </xf>
    <xf numFmtId="0" fontId="8" fillId="35" borderId="67" xfId="0" applyFont="1" applyFill="1" applyBorder="1" applyAlignment="1">
      <alignment horizontal="center" vertical="center" textRotation="180" wrapText="1"/>
    </xf>
    <xf numFmtId="0" fontId="8" fillId="36" borderId="114" xfId="0" applyFont="1" applyFill="1" applyBorder="1" applyAlignment="1">
      <alignment horizontal="center" vertical="center" wrapText="1"/>
    </xf>
    <xf numFmtId="0" fontId="8" fillId="36" borderId="91" xfId="0" applyFont="1" applyFill="1" applyBorder="1" applyAlignment="1">
      <alignment horizontal="center" vertical="center" wrapText="1"/>
    </xf>
    <xf numFmtId="0" fontId="8" fillId="36" borderId="109" xfId="0" applyFont="1" applyFill="1" applyBorder="1" applyAlignment="1">
      <alignment horizontal="center" vertical="center" wrapText="1"/>
    </xf>
    <xf numFmtId="0" fontId="8" fillId="37" borderId="79" xfId="0" applyFont="1" applyFill="1" applyBorder="1" applyAlignment="1">
      <alignment horizontal="center" vertical="center" wrapText="1"/>
    </xf>
    <xf numFmtId="0" fontId="8" fillId="37" borderId="99" xfId="0" applyFont="1" applyFill="1" applyBorder="1" applyAlignment="1">
      <alignment horizontal="center" vertical="center" wrapText="1"/>
    </xf>
    <xf numFmtId="0" fontId="8" fillId="37" borderId="81" xfId="0" applyFont="1" applyFill="1" applyBorder="1" applyAlignment="1">
      <alignment horizontal="center" vertical="center" wrapText="1"/>
    </xf>
    <xf numFmtId="0" fontId="8" fillId="37" borderId="111" xfId="0" applyFont="1" applyFill="1" applyBorder="1" applyAlignment="1">
      <alignment horizontal="center" vertical="center" wrapText="1"/>
    </xf>
    <xf numFmtId="0" fontId="8" fillId="37" borderId="82" xfId="0" applyFont="1" applyFill="1" applyBorder="1" applyAlignment="1">
      <alignment horizontal="center" vertical="center" wrapText="1"/>
    </xf>
    <xf numFmtId="0" fontId="8" fillId="37" borderId="121" xfId="0" applyFont="1" applyFill="1" applyBorder="1" applyAlignment="1">
      <alignment horizontal="center" vertical="center" wrapText="1"/>
    </xf>
    <xf numFmtId="0" fontId="8" fillId="37" borderId="61" xfId="0" applyFont="1" applyFill="1" applyBorder="1" applyAlignment="1">
      <alignment horizontal="center" vertical="center" wrapText="1"/>
    </xf>
    <xf numFmtId="0" fontId="8" fillId="37" borderId="98" xfId="0" applyFont="1" applyFill="1" applyBorder="1" applyAlignment="1">
      <alignment horizontal="center" vertical="center" wrapText="1"/>
    </xf>
    <xf numFmtId="0" fontId="8" fillId="37" borderId="106" xfId="0" applyFont="1" applyFill="1" applyBorder="1" applyAlignment="1">
      <alignment horizontal="center" vertical="center" wrapText="1"/>
    </xf>
    <xf numFmtId="0" fontId="8" fillId="35" borderId="100" xfId="0" applyFont="1" applyFill="1" applyBorder="1" applyAlignment="1">
      <alignment horizontal="center" vertical="center" wrapText="1"/>
    </xf>
    <xf numFmtId="0" fontId="8" fillId="35" borderId="101" xfId="0" applyFont="1" applyFill="1" applyBorder="1" applyAlignment="1">
      <alignment horizontal="center" vertical="center" wrapText="1"/>
    </xf>
    <xf numFmtId="0" fontId="8" fillId="35" borderId="107" xfId="0" applyFont="1" applyFill="1" applyBorder="1" applyAlignment="1">
      <alignment horizontal="center" vertical="center" wrapText="1"/>
    </xf>
    <xf numFmtId="0" fontId="8" fillId="36" borderId="100" xfId="0" applyFont="1" applyFill="1" applyBorder="1" applyAlignment="1">
      <alignment horizontal="center" vertical="center" wrapText="1"/>
    </xf>
    <xf numFmtId="0" fontId="8" fillId="36" borderId="101" xfId="0" applyFont="1" applyFill="1" applyBorder="1" applyAlignment="1">
      <alignment horizontal="center" vertical="center" wrapText="1"/>
    </xf>
    <xf numFmtId="0" fontId="8" fillId="36" borderId="107" xfId="0" applyFont="1" applyFill="1" applyBorder="1" applyAlignment="1">
      <alignment horizontal="center" vertical="center" wrapText="1"/>
    </xf>
    <xf numFmtId="0" fontId="8" fillId="35" borderId="20" xfId="0" applyFont="1" applyFill="1" applyBorder="1" applyAlignment="1">
      <alignment horizontal="center" vertical="center" textRotation="180" wrapText="1"/>
    </xf>
    <xf numFmtId="0" fontId="8" fillId="35" borderId="122" xfId="0" applyFont="1" applyFill="1" applyBorder="1" applyAlignment="1">
      <alignment horizontal="center" vertical="center" textRotation="180" wrapText="1"/>
    </xf>
    <xf numFmtId="0" fontId="8" fillId="34" borderId="78" xfId="0" applyFont="1" applyFill="1" applyBorder="1" applyAlignment="1">
      <alignment horizontal="center" vertical="center" wrapText="1"/>
    </xf>
    <xf numFmtId="0" fontId="8" fillId="34" borderId="36" xfId="0" applyFont="1" applyFill="1" applyBorder="1" applyAlignment="1">
      <alignment horizontal="center" vertical="center" wrapText="1"/>
    </xf>
    <xf numFmtId="0" fontId="8" fillId="0" borderId="55" xfId="0" applyFont="1" applyBorder="1" applyAlignment="1">
      <alignment horizontal="left" vertical="center"/>
    </xf>
    <xf numFmtId="0" fontId="8" fillId="36" borderId="15" xfId="0" applyFont="1" applyFill="1" applyBorder="1" applyAlignment="1">
      <alignment horizontal="center" vertical="center" textRotation="180" wrapText="1"/>
    </xf>
    <xf numFmtId="0" fontId="8" fillId="36" borderId="123" xfId="0" applyFont="1" applyFill="1" applyBorder="1" applyAlignment="1">
      <alignment horizontal="center" vertical="center" textRotation="180" wrapText="1"/>
    </xf>
    <xf numFmtId="0" fontId="8" fillId="36" borderId="48" xfId="0" applyFont="1" applyFill="1" applyBorder="1" applyAlignment="1">
      <alignment horizontal="center" vertical="center" wrapText="1"/>
    </xf>
    <xf numFmtId="0" fontId="8" fillId="35" borderId="48" xfId="0" applyFont="1" applyFill="1" applyBorder="1" applyAlignment="1">
      <alignment horizontal="center" vertical="center" wrapText="1"/>
    </xf>
    <xf numFmtId="0" fontId="8" fillId="35" borderId="91" xfId="0" applyFont="1" applyFill="1" applyBorder="1" applyAlignment="1">
      <alignment horizontal="center" vertical="center" wrapText="1"/>
    </xf>
    <xf numFmtId="0" fontId="8" fillId="35" borderId="109" xfId="0" applyFont="1" applyFill="1" applyBorder="1" applyAlignment="1">
      <alignment horizontal="center" vertical="center" wrapText="1"/>
    </xf>
    <xf numFmtId="0" fontId="8" fillId="36" borderId="20" xfId="0" applyFont="1" applyFill="1" applyBorder="1" applyAlignment="1">
      <alignment horizontal="center" vertical="center" textRotation="180" wrapText="1"/>
    </xf>
    <xf numFmtId="0" fontId="8" fillId="36" borderId="122" xfId="0" applyFont="1" applyFill="1" applyBorder="1" applyAlignment="1">
      <alignment horizontal="center" vertical="center" textRotation="180" wrapText="1"/>
    </xf>
    <xf numFmtId="0" fontId="17" fillId="36" borderId="13" xfId="0" applyFont="1" applyFill="1" applyBorder="1" applyAlignment="1">
      <alignment horizontal="center" vertical="center" wrapText="1"/>
    </xf>
    <xf numFmtId="0" fontId="17" fillId="36" borderId="38" xfId="0" applyFont="1" applyFill="1" applyBorder="1" applyAlignment="1">
      <alignment horizontal="center" vertical="center" wrapText="1"/>
    </xf>
    <xf numFmtId="0" fontId="17" fillId="36" borderId="54" xfId="0" applyFont="1" applyFill="1" applyBorder="1" applyAlignment="1">
      <alignment horizontal="center" vertical="center" wrapText="1"/>
    </xf>
    <xf numFmtId="0" fontId="17" fillId="35" borderId="18" xfId="0" applyFont="1" applyFill="1" applyBorder="1" applyAlignment="1">
      <alignment horizontal="center" vertical="center" textRotation="180" wrapText="1"/>
    </xf>
    <xf numFmtId="0" fontId="17" fillId="35" borderId="67" xfId="0" applyFont="1" applyFill="1" applyBorder="1" applyAlignment="1">
      <alignment horizontal="center" vertical="center" textRotation="180" wrapText="1"/>
    </xf>
    <xf numFmtId="0" fontId="17" fillId="35" borderId="13" xfId="0" applyFont="1" applyFill="1" applyBorder="1" applyAlignment="1">
      <alignment horizontal="center" vertical="center" wrapText="1"/>
    </xf>
    <xf numFmtId="0" fontId="17" fillId="35" borderId="38" xfId="0" applyFont="1" applyFill="1" applyBorder="1" applyAlignment="1">
      <alignment horizontal="center" vertical="center" wrapText="1"/>
    </xf>
    <xf numFmtId="0" fontId="17" fillId="35" borderId="54" xfId="0" applyFont="1" applyFill="1" applyBorder="1" applyAlignment="1">
      <alignment horizontal="center" vertical="center" wrapText="1"/>
    </xf>
    <xf numFmtId="0" fontId="17" fillId="36" borderId="18" xfId="0" applyFont="1" applyFill="1" applyBorder="1" applyAlignment="1">
      <alignment horizontal="center" vertical="center" textRotation="180" wrapText="1"/>
    </xf>
    <xf numFmtId="0" fontId="17" fillId="36" borderId="67" xfId="0" applyFont="1" applyFill="1" applyBorder="1" applyAlignment="1">
      <alignment horizontal="center" vertical="center" textRotation="180" wrapText="1"/>
    </xf>
    <xf numFmtId="0" fontId="17" fillId="35" borderId="41" xfId="0" applyFont="1" applyFill="1" applyBorder="1" applyAlignment="1">
      <alignment horizontal="center" vertical="center" wrapText="1"/>
    </xf>
    <xf numFmtId="0" fontId="17" fillId="35" borderId="31" xfId="0" applyFont="1" applyFill="1" applyBorder="1" applyAlignment="1">
      <alignment horizontal="center" vertical="center" wrapText="1"/>
    </xf>
    <xf numFmtId="0" fontId="17" fillId="35" borderId="30" xfId="0" applyFont="1" applyFill="1" applyBorder="1" applyAlignment="1">
      <alignment horizontal="center" vertical="center" wrapText="1"/>
    </xf>
    <xf numFmtId="0" fontId="17" fillId="35" borderId="41" xfId="0" applyFont="1" applyFill="1" applyBorder="1" applyAlignment="1">
      <alignment horizontal="center" vertical="center" textRotation="180" wrapText="1"/>
    </xf>
    <xf numFmtId="0" fontId="17" fillId="35" borderId="65" xfId="0" applyFont="1" applyFill="1" applyBorder="1" applyAlignment="1">
      <alignment horizontal="center" vertical="center" textRotation="180" wrapText="1"/>
    </xf>
    <xf numFmtId="0" fontId="17" fillId="36" borderId="31" xfId="0" applyFont="1" applyFill="1" applyBorder="1" applyAlignment="1">
      <alignment horizontal="center" vertical="center" textRotation="180" wrapText="1"/>
    </xf>
    <xf numFmtId="0" fontId="17" fillId="36" borderId="33" xfId="0" applyFont="1" applyFill="1" applyBorder="1" applyAlignment="1">
      <alignment horizontal="center" vertical="center" textRotation="180" wrapText="1"/>
    </xf>
    <xf numFmtId="0" fontId="17" fillId="36" borderId="31" xfId="0" applyFont="1" applyFill="1" applyBorder="1" applyAlignment="1">
      <alignment horizontal="center" vertical="center" wrapText="1"/>
    </xf>
    <xf numFmtId="0" fontId="17" fillId="36" borderId="35" xfId="0" applyFont="1" applyFill="1" applyBorder="1" applyAlignment="1">
      <alignment horizontal="center" vertical="center" wrapText="1"/>
    </xf>
    <xf numFmtId="0" fontId="8" fillId="0" borderId="0" xfId="0" applyFont="1" applyBorder="1" applyAlignment="1">
      <alignment horizontal="left" vertical="top" wrapText="1"/>
    </xf>
    <xf numFmtId="0" fontId="17" fillId="37" borderId="76" xfId="0" applyFont="1" applyFill="1" applyBorder="1" applyAlignment="1">
      <alignment horizontal="center" vertical="center" wrapText="1"/>
    </xf>
    <xf numFmtId="0" fontId="17" fillId="37" borderId="77" xfId="0" applyFont="1" applyFill="1" applyBorder="1" applyAlignment="1">
      <alignment horizontal="center" vertical="center" wrapText="1"/>
    </xf>
    <xf numFmtId="0" fontId="17" fillId="37" borderId="28" xfId="0" applyFont="1" applyFill="1" applyBorder="1" applyAlignment="1">
      <alignment horizontal="center" vertical="center" wrapText="1"/>
    </xf>
    <xf numFmtId="0" fontId="17" fillId="37" borderId="69" xfId="0" applyFont="1" applyFill="1" applyBorder="1" applyAlignment="1">
      <alignment horizontal="center" vertical="center" wrapText="1"/>
    </xf>
    <xf numFmtId="0" fontId="17" fillId="37" borderId="90" xfId="0" applyFont="1" applyFill="1" applyBorder="1" applyAlignment="1">
      <alignment horizontal="center" vertical="center" wrapText="1"/>
    </xf>
    <xf numFmtId="0" fontId="17" fillId="37" borderId="83" xfId="0" applyFont="1" applyFill="1" applyBorder="1" applyAlignment="1">
      <alignment horizontal="center" vertical="center" wrapText="1"/>
    </xf>
    <xf numFmtId="0" fontId="17" fillId="37" borderId="73" xfId="0" applyFont="1" applyFill="1" applyBorder="1" applyAlignment="1">
      <alignment horizontal="center" vertical="center" wrapText="1"/>
    </xf>
    <xf numFmtId="0" fontId="17" fillId="37" borderId="74" xfId="0" applyFont="1" applyFill="1" applyBorder="1" applyAlignment="1">
      <alignment horizontal="center" vertical="center" wrapText="1"/>
    </xf>
    <xf numFmtId="0" fontId="17" fillId="37" borderId="75" xfId="0" applyFont="1" applyFill="1" applyBorder="1" applyAlignment="1">
      <alignment horizontal="center" vertical="center" wrapText="1"/>
    </xf>
    <xf numFmtId="0" fontId="17" fillId="37" borderId="72" xfId="0" applyFont="1" applyFill="1" applyBorder="1" applyAlignment="1">
      <alignment horizontal="center" vertical="center" wrapText="1"/>
    </xf>
    <xf numFmtId="0" fontId="17" fillId="37" borderId="32" xfId="0" applyFont="1" applyFill="1" applyBorder="1" applyAlignment="1">
      <alignment horizontal="center" vertical="center" wrapText="1"/>
    </xf>
    <xf numFmtId="0" fontId="17" fillId="37" borderId="39" xfId="0" applyFont="1" applyFill="1" applyBorder="1" applyAlignment="1">
      <alignment horizontal="center" vertical="center" wrapText="1"/>
    </xf>
    <xf numFmtId="0" fontId="17" fillId="37" borderId="31" xfId="0" applyFont="1" applyFill="1" applyBorder="1" applyAlignment="1">
      <alignment horizontal="center" vertical="center" wrapText="1"/>
    </xf>
    <xf numFmtId="0" fontId="17" fillId="37" borderId="71" xfId="0" applyFont="1" applyFill="1" applyBorder="1" applyAlignment="1">
      <alignment horizontal="center" vertical="center" wrapText="1"/>
    </xf>
    <xf numFmtId="0" fontId="17" fillId="37" borderId="33" xfId="0" applyFont="1" applyFill="1" applyBorder="1" applyAlignment="1">
      <alignment horizontal="center" vertical="center" wrapText="1"/>
    </xf>
    <xf numFmtId="0" fontId="17" fillId="36" borderId="39" xfId="0" applyFont="1" applyFill="1" applyBorder="1" applyAlignment="1">
      <alignment horizontal="center" vertical="center" textRotation="180" wrapText="1"/>
    </xf>
    <xf numFmtId="0" fontId="17" fillId="36" borderId="71" xfId="0" applyFont="1" applyFill="1" applyBorder="1" applyAlignment="1">
      <alignment horizontal="center" vertical="center" textRotation="180" wrapText="1"/>
    </xf>
    <xf numFmtId="0" fontId="17" fillId="36" borderId="41" xfId="0" applyFont="1" applyFill="1" applyBorder="1" applyAlignment="1">
      <alignment horizontal="center" vertical="center" wrapText="1"/>
    </xf>
    <xf numFmtId="172" fontId="17" fillId="34" borderId="124" xfId="0" applyNumberFormat="1" applyFont="1" applyFill="1" applyBorder="1" applyAlignment="1">
      <alignment horizontal="right" vertical="center" wrapText="1"/>
    </xf>
    <xf numFmtId="0" fontId="17" fillId="35" borderId="31" xfId="0" applyFont="1" applyFill="1" applyBorder="1" applyAlignment="1">
      <alignment horizontal="center" vertical="center" textRotation="180" wrapText="1"/>
    </xf>
    <xf numFmtId="0" fontId="17" fillId="35" borderId="33" xfId="0" applyFont="1" applyFill="1" applyBorder="1" applyAlignment="1">
      <alignment horizontal="center" vertical="center" textRotation="180" wrapText="1"/>
    </xf>
    <xf numFmtId="0" fontId="17" fillId="35" borderId="35" xfId="0" applyFont="1" applyFill="1" applyBorder="1" applyAlignment="1">
      <alignment horizontal="center" vertical="center" wrapText="1"/>
    </xf>
    <xf numFmtId="0" fontId="17" fillId="37" borderId="34" xfId="0" applyFont="1" applyFill="1" applyBorder="1" applyAlignment="1">
      <alignment horizontal="center" vertical="center" wrapText="1"/>
    </xf>
    <xf numFmtId="0" fontId="17" fillId="37" borderId="125" xfId="0" applyFont="1" applyFill="1" applyBorder="1" applyAlignment="1">
      <alignment horizontal="center" vertical="center" wrapText="1"/>
    </xf>
    <xf numFmtId="2" fontId="30" fillId="0" borderId="0" xfId="0" applyNumberFormat="1" applyFont="1" applyAlignment="1">
      <alignment horizontal="left" vertical="center" wrapText="1" readingOrder="1"/>
    </xf>
    <xf numFmtId="172" fontId="17" fillId="34" borderId="28" xfId="0" applyNumberFormat="1" applyFont="1" applyFill="1" applyBorder="1" applyAlignment="1">
      <alignment horizontal="center" vertical="center" wrapText="1"/>
    </xf>
    <xf numFmtId="172" fontId="17" fillId="34" borderId="69" xfId="0" applyNumberFormat="1" applyFont="1" applyFill="1" applyBorder="1" applyAlignment="1">
      <alignment horizontal="center" vertical="center" wrapText="1"/>
    </xf>
    <xf numFmtId="0" fontId="17" fillId="36" borderId="39" xfId="0" applyFont="1" applyFill="1" applyBorder="1" applyAlignment="1">
      <alignment horizontal="center" vertical="center" wrapText="1"/>
    </xf>
    <xf numFmtId="0" fontId="19" fillId="0" borderId="0" xfId="0" applyFont="1" applyBorder="1" applyAlignment="1">
      <alignment horizontal="center" vertical="center"/>
    </xf>
    <xf numFmtId="0" fontId="126" fillId="0" borderId="0" xfId="0" applyFont="1" applyAlignment="1">
      <alignment horizontal="left" vertical="center" readingOrder="1"/>
    </xf>
    <xf numFmtId="0" fontId="17" fillId="34" borderId="71" xfId="0" applyFont="1" applyFill="1" applyBorder="1" applyAlignment="1">
      <alignment horizontal="center" vertical="center" wrapText="1"/>
    </xf>
    <xf numFmtId="0" fontId="17" fillId="34" borderId="33" xfId="0" applyFont="1" applyFill="1" applyBorder="1" applyAlignment="1">
      <alignment horizontal="center" vertical="center" wrapText="1"/>
    </xf>
    <xf numFmtId="0" fontId="17" fillId="0" borderId="0" xfId="0" applyFont="1" applyBorder="1" applyAlignment="1">
      <alignment horizontal="left" vertical="center"/>
    </xf>
    <xf numFmtId="0" fontId="8" fillId="0" borderId="0" xfId="0" applyFont="1" applyBorder="1" applyAlignment="1">
      <alignment horizontal="left" vertical="center" wrapText="1"/>
    </xf>
    <xf numFmtId="0" fontId="8" fillId="35" borderId="93" xfId="0" applyFont="1" applyFill="1" applyBorder="1" applyAlignment="1">
      <alignment horizontal="center" vertical="center" wrapText="1"/>
    </xf>
    <xf numFmtId="0" fontId="8" fillId="36" borderId="94" xfId="0" applyFont="1" applyFill="1" applyBorder="1" applyAlignment="1">
      <alignment horizontal="center" vertical="center" textRotation="180" wrapText="1"/>
    </xf>
    <xf numFmtId="0" fontId="8" fillId="36" borderId="126" xfId="0" applyFont="1" applyFill="1" applyBorder="1" applyAlignment="1">
      <alignment horizontal="center" vertical="center" textRotation="180" wrapText="1"/>
    </xf>
    <xf numFmtId="0" fontId="8" fillId="35" borderId="94" xfId="0" applyFont="1" applyFill="1" applyBorder="1" applyAlignment="1">
      <alignment horizontal="center" vertical="center" textRotation="180" wrapText="1"/>
    </xf>
    <xf numFmtId="0" fontId="8" fillId="35" borderId="126" xfId="0" applyFont="1" applyFill="1" applyBorder="1" applyAlignment="1">
      <alignment horizontal="center" vertical="center" textRotation="180" wrapText="1"/>
    </xf>
    <xf numFmtId="0" fontId="17" fillId="0" borderId="11" xfId="0" applyFont="1" applyBorder="1" applyAlignment="1">
      <alignment horizontal="center" vertical="center"/>
    </xf>
    <xf numFmtId="0" fontId="8" fillId="0" borderId="0" xfId="0" applyFont="1" applyBorder="1" applyAlignment="1">
      <alignment horizontal="center" vertical="center"/>
    </xf>
    <xf numFmtId="0" fontId="8" fillId="36" borderId="102" xfId="0" applyFont="1" applyFill="1" applyBorder="1" applyAlignment="1">
      <alignment horizontal="center" vertical="center" wrapText="1"/>
    </xf>
    <xf numFmtId="0" fontId="8" fillId="36" borderId="103" xfId="0" applyFont="1" applyFill="1" applyBorder="1" applyAlignment="1">
      <alignment horizontal="center" vertical="center" wrapText="1"/>
    </xf>
    <xf numFmtId="0" fontId="8" fillId="36" borderId="104" xfId="0" applyFont="1" applyFill="1" applyBorder="1" applyAlignment="1">
      <alignment horizontal="center" vertical="center" wrapText="1"/>
    </xf>
    <xf numFmtId="0" fontId="62" fillId="0" borderId="76" xfId="0" applyFont="1" applyBorder="1" applyAlignment="1">
      <alignment horizontal="left" wrapText="1"/>
    </xf>
    <xf numFmtId="0" fontId="62" fillId="0" borderId="55" xfId="0" applyFont="1" applyBorder="1" applyAlignment="1">
      <alignment horizontal="left" wrapText="1"/>
    </xf>
    <xf numFmtId="0" fontId="8" fillId="34" borderId="127" xfId="0" applyFont="1" applyFill="1" applyBorder="1" applyAlignment="1">
      <alignment horizontal="center" vertical="center" wrapText="1"/>
    </xf>
    <xf numFmtId="0" fontId="8" fillId="36" borderId="93" xfId="0" applyFont="1" applyFill="1" applyBorder="1" applyAlignment="1">
      <alignment horizontal="center" vertical="center" wrapText="1"/>
    </xf>
    <xf numFmtId="172" fontId="8" fillId="34" borderId="127" xfId="0" applyNumberFormat="1" applyFont="1" applyFill="1" applyBorder="1" applyAlignment="1">
      <alignment horizontal="center" vertical="center" wrapText="1"/>
    </xf>
    <xf numFmtId="0" fontId="8" fillId="35" borderId="128" xfId="0" applyFont="1" applyFill="1" applyBorder="1" applyAlignment="1">
      <alignment horizontal="center" vertical="center" wrapText="1"/>
    </xf>
    <xf numFmtId="0" fontId="8" fillId="35" borderId="129" xfId="0" applyFont="1" applyFill="1" applyBorder="1" applyAlignment="1">
      <alignment horizontal="center" vertical="center" wrapText="1"/>
    </xf>
    <xf numFmtId="0" fontId="8" fillId="36" borderId="96" xfId="0" applyFont="1" applyFill="1" applyBorder="1" applyAlignment="1">
      <alignment horizontal="center" vertical="center" wrapText="1"/>
    </xf>
    <xf numFmtId="0" fontId="8" fillId="37" borderId="44" xfId="0" applyFont="1" applyFill="1" applyBorder="1" applyAlignment="1">
      <alignment horizontal="center" vertical="center" wrapText="1"/>
    </xf>
    <xf numFmtId="0" fontId="8" fillId="37" borderId="130" xfId="0" applyFont="1" applyFill="1" applyBorder="1" applyAlignment="1">
      <alignment horizontal="center" vertical="center" wrapText="1"/>
    </xf>
    <xf numFmtId="0" fontId="8" fillId="37" borderId="85" xfId="0" applyFont="1" applyFill="1" applyBorder="1" applyAlignment="1">
      <alignment horizontal="center" vertical="center" wrapText="1"/>
    </xf>
    <xf numFmtId="0" fontId="8" fillId="35" borderId="102" xfId="0" applyFont="1" applyFill="1" applyBorder="1" applyAlignment="1">
      <alignment horizontal="center" vertical="center" wrapText="1"/>
    </xf>
    <xf numFmtId="0" fontId="8" fillId="35" borderId="103" xfId="0" applyFont="1" applyFill="1" applyBorder="1" applyAlignment="1">
      <alignment horizontal="center" vertical="center" wrapText="1"/>
    </xf>
    <xf numFmtId="0" fontId="8" fillId="35" borderId="104" xfId="0" applyFont="1" applyFill="1" applyBorder="1" applyAlignment="1">
      <alignment horizontal="center" vertical="center" wrapText="1"/>
    </xf>
    <xf numFmtId="0" fontId="17" fillId="0" borderId="0" xfId="0" applyFont="1" applyBorder="1" applyAlignment="1">
      <alignment horizontal="left"/>
    </xf>
    <xf numFmtId="0" fontId="17" fillId="0" borderId="84" xfId="0" applyFont="1" applyBorder="1" applyAlignment="1">
      <alignment horizontal="center" vertical="center"/>
    </xf>
    <xf numFmtId="172" fontId="17" fillId="34" borderId="78" xfId="0" applyNumberFormat="1" applyFont="1" applyFill="1" applyBorder="1" applyAlignment="1">
      <alignment horizontal="center" vertical="center" wrapText="1"/>
    </xf>
    <xf numFmtId="172" fontId="17" fillId="34" borderId="36" xfId="0" applyNumberFormat="1" applyFont="1" applyFill="1" applyBorder="1" applyAlignment="1">
      <alignment horizontal="center" vertical="center" wrapText="1"/>
    </xf>
    <xf numFmtId="172" fontId="17" fillId="0" borderId="55" xfId="0" applyNumberFormat="1" applyFont="1" applyBorder="1" applyAlignment="1">
      <alignment horizontal="left" vertical="center"/>
    </xf>
    <xf numFmtId="0" fontId="17" fillId="36" borderId="114" xfId="0" applyFont="1" applyFill="1" applyBorder="1" applyAlignment="1">
      <alignment horizontal="center" vertical="center" wrapText="1"/>
    </xf>
    <xf numFmtId="0" fontId="17" fillId="36" borderId="91" xfId="0" applyFont="1" applyFill="1" applyBorder="1" applyAlignment="1">
      <alignment horizontal="center" vertical="center" wrapText="1"/>
    </xf>
    <xf numFmtId="0" fontId="17" fillId="36" borderId="109" xfId="0" applyFont="1" applyFill="1" applyBorder="1" applyAlignment="1">
      <alignment horizontal="center" vertical="center" wrapText="1"/>
    </xf>
    <xf numFmtId="0" fontId="17" fillId="37" borderId="79" xfId="0" applyFont="1" applyFill="1" applyBorder="1" applyAlignment="1">
      <alignment horizontal="center" vertical="center" wrapText="1"/>
    </xf>
    <xf numFmtId="0" fontId="17" fillId="37" borderId="99" xfId="0" applyFont="1" applyFill="1" applyBorder="1" applyAlignment="1">
      <alignment horizontal="center" vertical="center" wrapText="1"/>
    </xf>
    <xf numFmtId="0" fontId="17" fillId="37" borderId="81" xfId="0" applyFont="1" applyFill="1" applyBorder="1" applyAlignment="1">
      <alignment horizontal="center" vertical="center" wrapText="1"/>
    </xf>
    <xf numFmtId="0" fontId="17" fillId="37" borderId="111" xfId="0" applyFont="1" applyFill="1" applyBorder="1" applyAlignment="1">
      <alignment horizontal="center" vertical="center" wrapText="1"/>
    </xf>
    <xf numFmtId="0" fontId="17" fillId="37" borderId="82" xfId="0" applyFont="1" applyFill="1" applyBorder="1" applyAlignment="1">
      <alignment horizontal="center" vertical="center" wrapText="1"/>
    </xf>
    <xf numFmtId="0" fontId="17" fillId="37" borderId="121" xfId="0" applyFont="1" applyFill="1" applyBorder="1" applyAlignment="1">
      <alignment horizontal="center" vertical="center" wrapText="1"/>
    </xf>
    <xf numFmtId="0" fontId="17" fillId="37" borderId="61" xfId="0" applyFont="1" applyFill="1" applyBorder="1" applyAlignment="1">
      <alignment horizontal="center" vertical="center" wrapText="1"/>
    </xf>
    <xf numFmtId="0" fontId="17" fillId="37" borderId="98" xfId="0" applyFont="1" applyFill="1" applyBorder="1" applyAlignment="1">
      <alignment horizontal="center" vertical="center" wrapText="1"/>
    </xf>
    <xf numFmtId="0" fontId="17" fillId="37" borderId="106" xfId="0" applyFont="1" applyFill="1" applyBorder="1" applyAlignment="1">
      <alignment horizontal="center" vertical="center" wrapText="1"/>
    </xf>
    <xf numFmtId="0" fontId="17" fillId="35" borderId="100" xfId="0" applyFont="1" applyFill="1" applyBorder="1" applyAlignment="1">
      <alignment horizontal="center" vertical="center" wrapText="1"/>
    </xf>
    <xf numFmtId="0" fontId="17" fillId="35" borderId="101" xfId="0" applyFont="1" applyFill="1" applyBorder="1" applyAlignment="1">
      <alignment horizontal="center" vertical="center" wrapText="1"/>
    </xf>
    <xf numFmtId="0" fontId="17" fillId="35" borderId="107" xfId="0" applyFont="1" applyFill="1" applyBorder="1" applyAlignment="1">
      <alignment horizontal="center" vertical="center" wrapText="1"/>
    </xf>
    <xf numFmtId="0" fontId="17" fillId="36" borderId="100" xfId="0" applyFont="1" applyFill="1" applyBorder="1" applyAlignment="1">
      <alignment horizontal="center" vertical="center" wrapText="1"/>
    </xf>
    <xf numFmtId="0" fontId="17" fillId="36" borderId="101" xfId="0" applyFont="1" applyFill="1" applyBorder="1" applyAlignment="1">
      <alignment horizontal="center" vertical="center" wrapText="1"/>
    </xf>
    <xf numFmtId="0" fontId="17" fillId="36" borderId="107" xfId="0" applyFont="1" applyFill="1" applyBorder="1" applyAlignment="1">
      <alignment horizontal="center" vertical="center" wrapText="1"/>
    </xf>
    <xf numFmtId="0" fontId="17" fillId="36" borderId="20" xfId="0" applyFont="1" applyFill="1" applyBorder="1" applyAlignment="1">
      <alignment horizontal="center" vertical="center" textRotation="180" wrapText="1"/>
    </xf>
    <xf numFmtId="0" fontId="17" fillId="36" borderId="122" xfId="0" applyFont="1" applyFill="1" applyBorder="1" applyAlignment="1">
      <alignment horizontal="center" vertical="center" textRotation="180" wrapText="1"/>
    </xf>
    <xf numFmtId="0" fontId="17" fillId="35" borderId="20" xfId="0" applyFont="1" applyFill="1" applyBorder="1" applyAlignment="1">
      <alignment horizontal="center" vertical="center" textRotation="180" wrapText="1"/>
    </xf>
    <xf numFmtId="0" fontId="17" fillId="35" borderId="122" xfId="0" applyFont="1" applyFill="1" applyBorder="1" applyAlignment="1">
      <alignment horizontal="center" vertical="center" textRotation="180" wrapText="1"/>
    </xf>
    <xf numFmtId="0" fontId="17" fillId="34" borderId="78" xfId="0" applyFont="1" applyFill="1" applyBorder="1" applyAlignment="1">
      <alignment horizontal="center" vertical="center" wrapText="1"/>
    </xf>
    <xf numFmtId="0" fontId="17" fillId="34" borderId="36" xfId="0" applyFont="1" applyFill="1" applyBorder="1" applyAlignment="1">
      <alignment horizontal="center" vertical="center" wrapText="1"/>
    </xf>
    <xf numFmtId="0" fontId="17" fillId="0" borderId="55" xfId="0" applyFont="1" applyBorder="1" applyAlignment="1">
      <alignment horizontal="left" vertical="center"/>
    </xf>
    <xf numFmtId="0" fontId="17" fillId="36" borderId="15" xfId="0" applyFont="1" applyFill="1" applyBorder="1" applyAlignment="1">
      <alignment horizontal="center" vertical="center" textRotation="180" wrapText="1"/>
    </xf>
    <xf numFmtId="0" fontId="17" fillId="36" borderId="123" xfId="0" applyFont="1" applyFill="1" applyBorder="1" applyAlignment="1">
      <alignment horizontal="center" vertical="center" textRotation="180" wrapText="1"/>
    </xf>
    <xf numFmtId="0" fontId="17" fillId="36" borderId="48" xfId="0" applyFont="1" applyFill="1" applyBorder="1" applyAlignment="1">
      <alignment horizontal="center" vertical="center" wrapText="1"/>
    </xf>
    <xf numFmtId="0" fontId="17" fillId="35" borderId="48" xfId="0" applyFont="1" applyFill="1" applyBorder="1" applyAlignment="1">
      <alignment horizontal="center" vertical="center" wrapText="1"/>
    </xf>
    <xf numFmtId="0" fontId="17" fillId="35" borderId="91" xfId="0" applyFont="1" applyFill="1" applyBorder="1" applyAlignment="1">
      <alignment horizontal="center" vertical="center" wrapText="1"/>
    </xf>
    <xf numFmtId="0" fontId="17" fillId="35" borderId="109" xfId="0" applyFont="1" applyFill="1" applyBorder="1" applyAlignment="1">
      <alignment horizontal="center" vertical="center" wrapText="1"/>
    </xf>
    <xf numFmtId="0" fontId="32" fillId="34" borderId="0" xfId="0" applyFont="1" applyFill="1" applyBorder="1" applyAlignment="1">
      <alignment wrapText="1"/>
    </xf>
    <xf numFmtId="0" fontId="38" fillId="34" borderId="0" xfId="0" applyFont="1" applyFill="1" applyBorder="1" applyAlignment="1">
      <alignment vertical="center" wrapText="1"/>
    </xf>
    <xf numFmtId="0" fontId="59" fillId="34" borderId="0" xfId="0" applyFont="1" applyFill="1" applyBorder="1" applyAlignment="1">
      <alignment vertical="center" wrapText="1"/>
    </xf>
    <xf numFmtId="0" fontId="100" fillId="34" borderId="0" xfId="0" applyFont="1" applyFill="1" applyAlignment="1">
      <alignment/>
    </xf>
    <xf numFmtId="0" fontId="32" fillId="34" borderId="11" xfId="0" applyFont="1" applyFill="1" applyBorder="1" applyAlignment="1">
      <alignment horizontal="center" vertical="center"/>
    </xf>
    <xf numFmtId="0" fontId="33" fillId="34" borderId="72" xfId="0" applyFont="1" applyFill="1" applyBorder="1" applyAlignment="1">
      <alignment horizontal="center" vertical="center" wrapText="1"/>
    </xf>
    <xf numFmtId="0" fontId="33" fillId="34" borderId="32" xfId="0" applyFont="1" applyFill="1" applyBorder="1" applyAlignment="1">
      <alignment horizontal="center" vertical="center" wrapText="1"/>
    </xf>
    <xf numFmtId="0" fontId="32" fillId="34" borderId="32" xfId="0" applyFont="1" applyFill="1" applyBorder="1" applyAlignment="1">
      <alignment horizontal="center" vertical="center" wrapText="1"/>
    </xf>
    <xf numFmtId="0" fontId="32" fillId="34" borderId="34" xfId="0" applyFont="1" applyFill="1" applyBorder="1" applyAlignment="1">
      <alignment horizontal="center" vertical="center" wrapText="1"/>
    </xf>
    <xf numFmtId="0" fontId="33" fillId="34" borderId="39" xfId="0" applyFont="1" applyFill="1" applyBorder="1" applyAlignment="1">
      <alignment horizontal="center" vertical="center" wrapText="1"/>
    </xf>
    <xf numFmtId="0" fontId="33" fillId="34" borderId="31" xfId="0" applyFont="1" applyFill="1" applyBorder="1" applyAlignment="1">
      <alignment horizontal="center" vertical="center" wrapText="1"/>
    </xf>
    <xf numFmtId="0" fontId="32" fillId="34" borderId="31" xfId="0" applyFont="1" applyFill="1" applyBorder="1" applyAlignment="1">
      <alignment horizontal="center" vertical="center" wrapText="1"/>
    </xf>
    <xf numFmtId="0" fontId="32" fillId="34" borderId="35" xfId="0" applyFont="1" applyFill="1" applyBorder="1" applyAlignment="1">
      <alignment horizontal="center" vertical="center" wrapText="1"/>
    </xf>
    <xf numFmtId="0" fontId="32" fillId="34" borderId="31" xfId="0" applyFont="1" applyFill="1" applyBorder="1" applyAlignment="1">
      <alignment horizontal="center" vertical="center" textRotation="180" wrapText="1"/>
    </xf>
    <xf numFmtId="0" fontId="33" fillId="34" borderId="31" xfId="0" applyFont="1" applyFill="1" applyBorder="1" applyAlignment="1">
      <alignment horizontal="center" vertical="center" textRotation="180" wrapText="1"/>
    </xf>
    <xf numFmtId="0" fontId="32" fillId="34" borderId="31" xfId="0" applyFont="1" applyFill="1" applyBorder="1" applyAlignment="1">
      <alignment horizontal="center" vertical="center" textRotation="180" wrapText="1"/>
    </xf>
    <xf numFmtId="0" fontId="32" fillId="34" borderId="35" xfId="0" applyFont="1" applyFill="1" applyBorder="1" applyAlignment="1">
      <alignment horizontal="center" vertical="center" textRotation="180" wrapText="1"/>
    </xf>
    <xf numFmtId="2" fontId="242" fillId="34" borderId="31" xfId="0" applyNumberFormat="1" applyFont="1" applyFill="1" applyBorder="1" applyAlignment="1">
      <alignment horizontal="center" wrapText="1"/>
    </xf>
    <xf numFmtId="2" fontId="241" fillId="34" borderId="31" xfId="0" applyNumberFormat="1" applyFont="1" applyFill="1" applyBorder="1" applyAlignment="1">
      <alignment vertical="center" wrapText="1"/>
    </xf>
    <xf numFmtId="172" fontId="241" fillId="34" borderId="12" xfId="0" applyNumberFormat="1" applyFont="1" applyFill="1" applyBorder="1" applyAlignment="1">
      <alignment horizontal="center" vertical="center" wrapText="1"/>
    </xf>
    <xf numFmtId="2" fontId="241" fillId="34" borderId="12" xfId="0" applyNumberFormat="1" applyFont="1" applyFill="1" applyBorder="1" applyAlignment="1">
      <alignment horizontal="center" vertical="center" wrapText="1"/>
    </xf>
    <xf numFmtId="2" fontId="241" fillId="34" borderId="12" xfId="0" applyNumberFormat="1" applyFont="1" applyFill="1" applyBorder="1" applyAlignment="1">
      <alignment horizontal="center" vertical="center"/>
    </xf>
    <xf numFmtId="2" fontId="255" fillId="34" borderId="12" xfId="0" applyNumberFormat="1" applyFont="1" applyFill="1" applyBorder="1" applyAlignment="1">
      <alignment horizontal="center" vertical="center" wrapText="1"/>
    </xf>
    <xf numFmtId="2" fontId="255" fillId="34" borderId="12" xfId="0" applyNumberFormat="1" applyFont="1" applyFill="1" applyBorder="1" applyAlignment="1">
      <alignment horizontal="center" vertical="center"/>
    </xf>
    <xf numFmtId="0" fontId="280" fillId="34" borderId="31" xfId="0" applyFont="1" applyFill="1" applyBorder="1" applyAlignment="1">
      <alignment vertical="center" wrapText="1"/>
    </xf>
    <xf numFmtId="0" fontId="253" fillId="34" borderId="31" xfId="0" applyFont="1" applyFill="1" applyBorder="1" applyAlignment="1">
      <alignment horizontal="left" vertical="center" wrapText="1"/>
    </xf>
    <xf numFmtId="0" fontId="253" fillId="34" borderId="31" xfId="0" applyFont="1" applyFill="1" applyBorder="1" applyAlignment="1">
      <alignment vertical="center" wrapText="1"/>
    </xf>
    <xf numFmtId="2" fontId="65" fillId="34" borderId="31" xfId="0" applyNumberFormat="1" applyFont="1" applyFill="1" applyBorder="1" applyAlignment="1">
      <alignment horizontal="left" vertical="center" wrapText="1"/>
    </xf>
    <xf numFmtId="2" fontId="275" fillId="34" borderId="54" xfId="0" applyNumberFormat="1" applyFont="1" applyFill="1" applyBorder="1" applyAlignment="1">
      <alignment horizontal="center" vertical="center"/>
    </xf>
    <xf numFmtId="2" fontId="275" fillId="34" borderId="12" xfId="0" applyNumberFormat="1" applyFont="1" applyFill="1" applyBorder="1" applyAlignment="1">
      <alignment horizontal="center" vertical="center" wrapText="1"/>
    </xf>
    <xf numFmtId="2" fontId="241" fillId="34" borderId="31" xfId="0" applyNumberFormat="1" applyFont="1" applyFill="1" applyBorder="1" applyAlignment="1">
      <alignment horizontal="left" vertical="center" wrapText="1"/>
    </xf>
    <xf numFmtId="2" fontId="281" fillId="34" borderId="31" xfId="0" applyNumberFormat="1" applyFont="1" applyFill="1" applyBorder="1" applyAlignment="1">
      <alignment horizontal="left" vertical="center" wrapText="1"/>
    </xf>
    <xf numFmtId="172" fontId="252" fillId="34" borderId="71" xfId="0" applyNumberFormat="1" applyFont="1" applyFill="1" applyBorder="1" applyAlignment="1">
      <alignment horizontal="center" vertical="center" wrapText="1"/>
    </xf>
    <xf numFmtId="172" fontId="252" fillId="34" borderId="33" xfId="0" applyNumberFormat="1" applyFont="1" applyFill="1" applyBorder="1" applyAlignment="1">
      <alignment horizontal="center" vertical="center" wrapText="1"/>
    </xf>
    <xf numFmtId="4" fontId="274" fillId="34" borderId="33" xfId="42" applyNumberFormat="1" applyFont="1" applyFill="1" applyBorder="1" applyAlignment="1">
      <alignment horizontal="center" vertical="center" wrapText="1"/>
    </xf>
    <xf numFmtId="0" fontId="32" fillId="34" borderId="0" xfId="0" applyFont="1" applyFill="1" applyBorder="1" applyAlignment="1">
      <alignment horizontal="left" wrapText="1"/>
    </xf>
    <xf numFmtId="0" fontId="59" fillId="34" borderId="0" xfId="0" applyFont="1" applyFill="1" applyBorder="1" applyAlignment="1">
      <alignment wrapText="1"/>
    </xf>
    <xf numFmtId="0" fontId="137" fillId="34" borderId="11" xfId="0" applyFont="1" applyFill="1" applyBorder="1" applyAlignment="1">
      <alignment horizontal="center"/>
    </xf>
    <xf numFmtId="0" fontId="137" fillId="34" borderId="72" xfId="0" applyFont="1" applyFill="1" applyBorder="1" applyAlignment="1">
      <alignment horizontal="center" vertical="center" wrapText="1"/>
    </xf>
    <xf numFmtId="0" fontId="137" fillId="34" borderId="32" xfId="0" applyFont="1" applyFill="1" applyBorder="1" applyAlignment="1">
      <alignment horizontal="center" vertical="center" wrapText="1"/>
    </xf>
    <xf numFmtId="0" fontId="137" fillId="34" borderId="34" xfId="0" applyFont="1" applyFill="1" applyBorder="1" applyAlignment="1">
      <alignment horizontal="center" vertical="center" wrapText="1"/>
    </xf>
    <xf numFmtId="0" fontId="137" fillId="34" borderId="39" xfId="0" applyFont="1" applyFill="1" applyBorder="1" applyAlignment="1">
      <alignment horizontal="center" vertical="center" wrapText="1"/>
    </xf>
    <xf numFmtId="0" fontId="137" fillId="34" borderId="31" xfId="0" applyFont="1" applyFill="1" applyBorder="1" applyAlignment="1">
      <alignment horizontal="center" vertical="center" wrapText="1"/>
    </xf>
    <xf numFmtId="0" fontId="137" fillId="34" borderId="35" xfId="0" applyFont="1" applyFill="1" applyBorder="1" applyAlignment="1">
      <alignment horizontal="center" vertical="center" wrapText="1"/>
    </xf>
    <xf numFmtId="0" fontId="137" fillId="34" borderId="31" xfId="0" applyFont="1" applyFill="1" applyBorder="1" applyAlignment="1">
      <alignment horizontal="center" vertical="center" textRotation="180" wrapText="1"/>
    </xf>
    <xf numFmtId="0" fontId="137" fillId="34" borderId="31" xfId="0" applyFont="1" applyFill="1" applyBorder="1" applyAlignment="1">
      <alignment horizontal="center" vertical="center" textRotation="180" wrapText="1"/>
    </xf>
    <xf numFmtId="0" fontId="137" fillId="34" borderId="35" xfId="0" applyFont="1" applyFill="1" applyBorder="1" applyAlignment="1">
      <alignment horizontal="center" vertical="center" textRotation="180" wrapText="1"/>
    </xf>
    <xf numFmtId="2" fontId="137" fillId="34" borderId="31" xfId="0" applyNumberFormat="1" applyFont="1" applyFill="1" applyBorder="1" applyAlignment="1">
      <alignment horizontal="center" wrapText="1"/>
    </xf>
    <xf numFmtId="2" fontId="137" fillId="34" borderId="31" xfId="0" applyNumberFormat="1" applyFont="1" applyFill="1" applyBorder="1" applyAlignment="1">
      <alignment vertical="center" wrapText="1"/>
    </xf>
    <xf numFmtId="172" fontId="137" fillId="34" borderId="12" xfId="0" applyNumberFormat="1" applyFont="1" applyFill="1" applyBorder="1" applyAlignment="1">
      <alignment horizontal="center" vertical="center" wrapText="1"/>
    </xf>
    <xf numFmtId="9" fontId="16" fillId="34" borderId="31" xfId="59" applyFont="1" applyFill="1" applyBorder="1" applyAlignment="1">
      <alignment horizontal="left" vertical="center" wrapText="1"/>
    </xf>
    <xf numFmtId="2" fontId="137" fillId="34" borderId="54" xfId="0" applyNumberFormat="1" applyFont="1" applyFill="1" applyBorder="1" applyAlignment="1">
      <alignment horizontal="center" vertical="center"/>
    </xf>
    <xf numFmtId="0" fontId="19" fillId="34" borderId="39" xfId="0" applyFont="1" applyFill="1" applyBorder="1" applyAlignment="1">
      <alignment horizontal="center" vertical="center" wrapText="1"/>
    </xf>
    <xf numFmtId="2" fontId="19" fillId="34" borderId="31" xfId="0" applyNumberFormat="1" applyFont="1" applyFill="1" applyBorder="1" applyAlignment="1">
      <alignment horizontal="left" vertical="center" wrapText="1"/>
    </xf>
    <xf numFmtId="1" fontId="19" fillId="34" borderId="39" xfId="0" applyNumberFormat="1" applyFont="1" applyFill="1" applyBorder="1" applyAlignment="1">
      <alignment horizontal="center" vertical="center"/>
    </xf>
    <xf numFmtId="1" fontId="19" fillId="34" borderId="31" xfId="0" applyNumberFormat="1" applyFont="1" applyFill="1" applyBorder="1" applyAlignment="1">
      <alignment horizontal="left" vertical="center"/>
    </xf>
    <xf numFmtId="172" fontId="282" fillId="34" borderId="71" xfId="0" applyNumberFormat="1" applyFont="1" applyFill="1" applyBorder="1" applyAlignment="1">
      <alignment horizontal="center" vertical="center" wrapText="1"/>
    </xf>
    <xf numFmtId="172" fontId="282" fillId="34" borderId="33" xfId="0" applyNumberFormat="1" applyFont="1" applyFill="1" applyBorder="1" applyAlignment="1">
      <alignment horizontal="center" vertical="center" wrapText="1"/>
    </xf>
    <xf numFmtId="2" fontId="137" fillId="34" borderId="33" xfId="0" applyNumberFormat="1" applyFont="1" applyFill="1" applyBorder="1" applyAlignment="1">
      <alignment horizontal="center" vertical="center" wrapText="1"/>
    </xf>
    <xf numFmtId="0" fontId="59" fillId="34" borderId="12" xfId="0" applyFont="1" applyFill="1" applyBorder="1" applyAlignment="1">
      <alignment horizontal="left" vertical="center" wrapText="1"/>
    </xf>
    <xf numFmtId="2" fontId="34" fillId="34" borderId="31" xfId="0" applyNumberFormat="1" applyFont="1" applyFill="1" applyBorder="1" applyAlignment="1">
      <alignment horizontal="center" wrapText="1"/>
    </xf>
    <xf numFmtId="2" fontId="283" fillId="34" borderId="12" xfId="0" applyNumberFormat="1" applyFont="1" applyFill="1" applyBorder="1" applyAlignment="1">
      <alignment horizontal="center" vertical="center" wrapText="1"/>
    </xf>
    <xf numFmtId="2" fontId="283" fillId="34" borderId="31" xfId="0" applyNumberFormat="1" applyFont="1" applyFill="1" applyBorder="1" applyAlignment="1">
      <alignment vertical="center" wrapText="1"/>
    </xf>
    <xf numFmtId="0" fontId="246" fillId="34" borderId="30" xfId="0" applyFont="1" applyFill="1" applyBorder="1" applyAlignment="1">
      <alignment horizontal="left" vertical="center" wrapText="1"/>
    </xf>
    <xf numFmtId="2" fontId="59" fillId="34" borderId="30" xfId="0" applyNumberFormat="1" applyFont="1" applyFill="1" applyBorder="1" applyAlignment="1">
      <alignment horizontal="left" vertical="center" wrapText="1"/>
    </xf>
    <xf numFmtId="2" fontId="246" fillId="34" borderId="18" xfId="0" applyNumberFormat="1" applyFont="1" applyFill="1" applyBorder="1" applyAlignment="1">
      <alignment horizontal="left" vertical="center" wrapText="1"/>
    </xf>
    <xf numFmtId="0" fontId="62" fillId="34" borderId="0" xfId="0" applyFont="1" applyFill="1" applyBorder="1" applyAlignment="1">
      <alignment horizontal="left" vertical="center" wrapText="1"/>
    </xf>
    <xf numFmtId="0" fontId="62" fillId="34" borderId="0" xfId="0" applyFont="1" applyFill="1" applyBorder="1" applyAlignment="1">
      <alignment vertical="top" wrapText="1"/>
    </xf>
    <xf numFmtId="0" fontId="63" fillId="34" borderId="0" xfId="0" applyFont="1" applyFill="1" applyBorder="1" applyAlignment="1">
      <alignment horizontal="center" vertical="center"/>
    </xf>
    <xf numFmtId="0" fontId="41" fillId="34" borderId="11" xfId="0" applyFont="1" applyFill="1" applyBorder="1" applyAlignment="1">
      <alignment horizontal="center" vertical="center" wrapText="1"/>
    </xf>
    <xf numFmtId="0" fontId="59" fillId="34" borderId="73" xfId="0" applyFont="1" applyFill="1" applyBorder="1" applyAlignment="1">
      <alignment horizontal="center" vertical="center" wrapText="1"/>
    </xf>
    <xf numFmtId="0" fontId="59" fillId="34" borderId="74" xfId="0" applyFont="1" applyFill="1" applyBorder="1" applyAlignment="1">
      <alignment horizontal="center" vertical="center" wrapText="1"/>
    </xf>
    <xf numFmtId="0" fontId="59" fillId="34" borderId="75" xfId="0" applyFont="1" applyFill="1" applyBorder="1" applyAlignment="1">
      <alignment horizontal="center" vertical="center" wrapText="1"/>
    </xf>
    <xf numFmtId="0" fontId="59" fillId="34" borderId="13" xfId="0" applyFont="1" applyFill="1" applyBorder="1" applyAlignment="1">
      <alignment horizontal="center" vertical="center" wrapText="1"/>
    </xf>
    <xf numFmtId="0" fontId="59" fillId="34" borderId="38" xfId="0" applyFont="1" applyFill="1" applyBorder="1" applyAlignment="1">
      <alignment horizontal="center" vertical="center" wrapText="1"/>
    </xf>
    <xf numFmtId="0" fontId="59" fillId="34" borderId="54" xfId="0" applyFont="1" applyFill="1" applyBorder="1" applyAlignment="1">
      <alignment horizontal="center" vertical="center" wrapText="1"/>
    </xf>
    <xf numFmtId="0" fontId="59" fillId="34" borderId="18" xfId="0" applyFont="1" applyFill="1" applyBorder="1" applyAlignment="1">
      <alignment horizontal="center" vertical="center" textRotation="180" wrapText="1"/>
    </xf>
    <xf numFmtId="0" fontId="41" fillId="34" borderId="18" xfId="0" applyFont="1" applyFill="1" applyBorder="1" applyAlignment="1">
      <alignment horizontal="center" vertical="center" textRotation="180" wrapText="1"/>
    </xf>
    <xf numFmtId="0" fontId="59" fillId="34" borderId="70" xfId="0" applyFont="1" applyFill="1" applyBorder="1" applyAlignment="1">
      <alignment horizontal="center" vertical="center" textRotation="180" wrapText="1"/>
    </xf>
    <xf numFmtId="0" fontId="41" fillId="34" borderId="70" xfId="0" applyFont="1" applyFill="1" applyBorder="1" applyAlignment="1">
      <alignment horizontal="center" vertical="center" textRotation="180" wrapText="1"/>
    </xf>
    <xf numFmtId="0" fontId="59" fillId="34" borderId="90" xfId="0" applyFont="1" applyFill="1" applyBorder="1" applyAlignment="1">
      <alignment horizontal="center" vertical="center" wrapText="1"/>
    </xf>
    <xf numFmtId="0" fontId="59" fillId="34" borderId="83" xfId="0" applyFont="1" applyFill="1" applyBorder="1" applyAlignment="1">
      <alignment horizontal="center" vertical="center" wrapText="1"/>
    </xf>
    <xf numFmtId="0" fontId="59" fillId="34" borderId="56" xfId="0" applyFont="1" applyFill="1" applyBorder="1" applyAlignment="1">
      <alignment horizontal="center" vertical="center" textRotation="180" wrapText="1"/>
    </xf>
    <xf numFmtId="0" fontId="41" fillId="34" borderId="56" xfId="0" applyFont="1" applyFill="1" applyBorder="1" applyAlignment="1">
      <alignment horizontal="center" vertical="center" textRotation="180" wrapText="1"/>
    </xf>
    <xf numFmtId="0" fontId="59" fillId="34" borderId="10" xfId="0" applyFont="1" applyFill="1" applyBorder="1" applyAlignment="1">
      <alignment vertical="center" wrapText="1"/>
    </xf>
    <xf numFmtId="0" fontId="246" fillId="34" borderId="10" xfId="0" applyFont="1" applyFill="1" applyBorder="1" applyAlignment="1">
      <alignment horizontal="center" vertical="center" wrapText="1"/>
    </xf>
    <xf numFmtId="0" fontId="246" fillId="34" borderId="44" xfId="0" applyFont="1" applyFill="1" applyBorder="1" applyAlignment="1">
      <alignment wrapText="1"/>
    </xf>
    <xf numFmtId="2" fontId="243" fillId="34" borderId="31" xfId="0" applyNumberFormat="1" applyFont="1" applyFill="1" applyBorder="1" applyAlignment="1">
      <alignment vertical="center" wrapText="1"/>
    </xf>
    <xf numFmtId="0" fontId="246" fillId="34" borderId="44" xfId="0" applyFont="1" applyFill="1" applyBorder="1" applyAlignment="1">
      <alignment horizontal="left" vertical="center" wrapText="1"/>
    </xf>
    <xf numFmtId="171" fontId="59" fillId="34" borderId="44" xfId="42" applyFont="1" applyFill="1" applyBorder="1" applyAlignment="1">
      <alignment horizontal="left" vertical="center" wrapText="1"/>
    </xf>
    <xf numFmtId="171" fontId="137" fillId="34" borderId="12" xfId="42" applyNumberFormat="1" applyFont="1" applyFill="1" applyBorder="1" applyAlignment="1">
      <alignment horizontal="center" vertical="center" wrapText="1" readingOrder="1"/>
    </xf>
    <xf numFmtId="2" fontId="59" fillId="34" borderId="10" xfId="0" applyNumberFormat="1" applyFont="1" applyFill="1" applyBorder="1" applyAlignment="1">
      <alignment horizontal="left" vertical="center" wrapText="1"/>
    </xf>
    <xf numFmtId="0" fontId="8" fillId="34" borderId="0" xfId="0" applyFont="1" applyFill="1" applyBorder="1" applyAlignment="1">
      <alignment vertical="center" wrapText="1"/>
    </xf>
    <xf numFmtId="0" fontId="59" fillId="34" borderId="0" xfId="0" applyFont="1" applyFill="1" applyBorder="1" applyAlignment="1">
      <alignment vertical="center"/>
    </xf>
    <xf numFmtId="0" fontId="59" fillId="34" borderId="0" xfId="0" applyFont="1" applyFill="1" applyAlignment="1">
      <alignment/>
    </xf>
    <xf numFmtId="0" fontId="59" fillId="34" borderId="0" xfId="0" applyFont="1" applyFill="1" applyBorder="1" applyAlignment="1">
      <alignment/>
    </xf>
    <xf numFmtId="0" fontId="59" fillId="34" borderId="0" xfId="0" applyFont="1" applyFill="1" applyBorder="1" applyAlignment="1">
      <alignment horizontal="center" vertical="center"/>
    </xf>
    <xf numFmtId="0" fontId="41" fillId="34" borderId="11" xfId="0" applyFont="1" applyFill="1" applyBorder="1" applyAlignment="1">
      <alignment horizontal="center" vertical="center"/>
    </xf>
    <xf numFmtId="0" fontId="112" fillId="34" borderId="0" xfId="0" applyFont="1" applyFill="1" applyBorder="1" applyAlignment="1">
      <alignment/>
    </xf>
    <xf numFmtId="172" fontId="112" fillId="34" borderId="0" xfId="0" applyNumberFormat="1" applyFont="1" applyFill="1" applyBorder="1" applyAlignment="1">
      <alignment/>
    </xf>
    <xf numFmtId="0" fontId="112" fillId="34" borderId="0" xfId="0" applyFont="1" applyFill="1" applyAlignment="1">
      <alignment/>
    </xf>
    <xf numFmtId="0" fontId="17" fillId="34" borderId="44" xfId="0" applyFont="1" applyFill="1" applyBorder="1" applyAlignment="1">
      <alignment wrapText="1"/>
    </xf>
    <xf numFmtId="172" fontId="112" fillId="34" borderId="0" xfId="0" applyNumberFormat="1" applyFont="1" applyFill="1" applyAlignment="1">
      <alignment/>
    </xf>
    <xf numFmtId="172" fontId="236" fillId="34" borderId="0" xfId="0" applyNumberFormat="1" applyFont="1" applyFill="1" applyAlignment="1">
      <alignment/>
    </xf>
    <xf numFmtId="172" fontId="229" fillId="34" borderId="0" xfId="0" applyNumberFormat="1" applyFont="1" applyFill="1" applyBorder="1" applyAlignment="1">
      <alignment/>
    </xf>
    <xf numFmtId="171" fontId="17" fillId="34" borderId="44" xfId="42" applyFont="1" applyFill="1" applyBorder="1" applyAlignment="1">
      <alignment horizontal="left" vertical="center" wrapText="1"/>
    </xf>
    <xf numFmtId="172" fontId="230" fillId="34" borderId="0" xfId="0" applyNumberFormat="1" applyFont="1" applyFill="1" applyAlignment="1">
      <alignment/>
    </xf>
    <xf numFmtId="172" fontId="229" fillId="34" borderId="0" xfId="0" applyNumberFormat="1" applyFont="1" applyFill="1" applyAlignment="1">
      <alignment/>
    </xf>
    <xf numFmtId="2" fontId="238" fillId="34" borderId="12" xfId="0" applyNumberFormat="1" applyFont="1" applyFill="1" applyBorder="1" applyAlignment="1">
      <alignment horizontal="center" vertical="center" wrapText="1"/>
    </xf>
    <xf numFmtId="2" fontId="17" fillId="34" borderId="10" xfId="0" applyNumberFormat="1" applyFont="1" applyFill="1" applyBorder="1" applyAlignment="1">
      <alignment horizontal="left" vertical="center" wrapText="1"/>
    </xf>
    <xf numFmtId="172" fontId="17" fillId="34" borderId="10" xfId="0" applyNumberFormat="1" applyFont="1" applyFill="1" applyBorder="1" applyAlignment="1">
      <alignment horizontal="center" vertical="center" wrapText="1"/>
    </xf>
    <xf numFmtId="172" fontId="17" fillId="34" borderId="44" xfId="0" applyNumberFormat="1" applyFont="1" applyFill="1" applyBorder="1" applyAlignment="1">
      <alignment horizontal="center" vertical="center" wrapText="1"/>
    </xf>
    <xf numFmtId="0" fontId="8" fillId="34" borderId="0" xfId="0" applyFont="1" applyFill="1" applyBorder="1" applyAlignment="1">
      <alignment horizontal="left" vertical="top" wrapText="1" readingOrder="1"/>
    </xf>
    <xf numFmtId="0" fontId="8" fillId="34" borderId="0" xfId="0" applyFont="1" applyFill="1" applyBorder="1" applyAlignment="1">
      <alignment horizontal="left" vertical="top" readingOrder="1"/>
    </xf>
    <xf numFmtId="0" fontId="59" fillId="34" borderId="0" xfId="0" applyFont="1" applyFill="1" applyAlignment="1">
      <alignment vertical="center"/>
    </xf>
    <xf numFmtId="0" fontId="59" fillId="34" borderId="72" xfId="0" applyFont="1" applyFill="1" applyBorder="1" applyAlignment="1">
      <alignment horizontal="center" vertical="center" wrapText="1"/>
    </xf>
    <xf numFmtId="0" fontId="59" fillId="34" borderId="32" xfId="0" applyFont="1" applyFill="1" applyBorder="1" applyAlignment="1">
      <alignment horizontal="center" vertical="center" wrapText="1"/>
    </xf>
    <xf numFmtId="0" fontId="59" fillId="34" borderId="34" xfId="0" applyFont="1" applyFill="1" applyBorder="1" applyAlignment="1">
      <alignment horizontal="center" vertical="center" wrapText="1"/>
    </xf>
    <xf numFmtId="0" fontId="59" fillId="34" borderId="39" xfId="0" applyFont="1" applyFill="1" applyBorder="1" applyAlignment="1">
      <alignment horizontal="center" vertical="center" wrapText="1"/>
    </xf>
    <xf numFmtId="0" fontId="59" fillId="34" borderId="31" xfId="0" applyFont="1" applyFill="1" applyBorder="1" applyAlignment="1">
      <alignment horizontal="center" vertical="center" wrapText="1"/>
    </xf>
    <xf numFmtId="0" fontId="59" fillId="34" borderId="35" xfId="0" applyFont="1" applyFill="1" applyBorder="1" applyAlignment="1">
      <alignment horizontal="center" vertical="center" wrapText="1"/>
    </xf>
    <xf numFmtId="0" fontId="59" fillId="34" borderId="31" xfId="0" applyFont="1" applyFill="1" applyBorder="1" applyAlignment="1">
      <alignment horizontal="center" vertical="center" textRotation="180" wrapText="1"/>
    </xf>
    <xf numFmtId="0" fontId="41" fillId="34" borderId="31" xfId="0" applyFont="1" applyFill="1" applyBorder="1" applyAlignment="1">
      <alignment horizontal="center" vertical="center" textRotation="180" wrapText="1"/>
    </xf>
    <xf numFmtId="0" fontId="59" fillId="34" borderId="35" xfId="0" applyFont="1" applyFill="1" applyBorder="1" applyAlignment="1">
      <alignment horizontal="center" vertical="center" textRotation="180" wrapText="1"/>
    </xf>
    <xf numFmtId="0" fontId="17" fillId="34" borderId="31" xfId="0" applyFont="1" applyFill="1" applyBorder="1" applyAlignment="1">
      <alignment wrapText="1"/>
    </xf>
    <xf numFmtId="171" fontId="17" fillId="34" borderId="31" xfId="42" applyFont="1" applyFill="1" applyBorder="1" applyAlignment="1">
      <alignment horizontal="left" vertical="center" wrapText="1"/>
    </xf>
    <xf numFmtId="172" fontId="17" fillId="34" borderId="71" xfId="0" applyNumberFormat="1" applyFont="1" applyFill="1" applyBorder="1" applyAlignment="1">
      <alignment horizontal="center" vertical="center" wrapText="1"/>
    </xf>
    <xf numFmtId="172" fontId="17" fillId="34" borderId="33" xfId="0" applyNumberFormat="1" applyFont="1" applyFill="1" applyBorder="1" applyAlignment="1">
      <alignment horizontal="center" vertical="center" wrapText="1"/>
    </xf>
    <xf numFmtId="0" fontId="17" fillId="34" borderId="0" xfId="0" applyFont="1" applyFill="1" applyBorder="1" applyAlignment="1">
      <alignment vertical="top" wrapText="1"/>
    </xf>
    <xf numFmtId="0" fontId="27" fillId="34" borderId="0" xfId="0" applyFont="1" applyFill="1" applyAlignment="1">
      <alignment horizontal="left" vertical="center" wrapText="1"/>
    </xf>
    <xf numFmtId="0" fontId="27" fillId="34" borderId="0" xfId="0" applyFont="1" applyFill="1" applyBorder="1" applyAlignment="1">
      <alignment vertical="center"/>
    </xf>
    <xf numFmtId="0" fontId="7" fillId="34" borderId="0" xfId="0" applyFont="1" applyFill="1" applyAlignment="1">
      <alignment/>
    </xf>
    <xf numFmtId="0" fontId="117" fillId="34" borderId="11" xfId="0" applyFont="1" applyFill="1" applyBorder="1" applyAlignment="1">
      <alignment horizontal="center" vertical="center"/>
    </xf>
    <xf numFmtId="0" fontId="117" fillId="34" borderId="76" xfId="0" applyFont="1" applyFill="1" applyBorder="1" applyAlignment="1">
      <alignment horizontal="center" vertical="center" wrapText="1"/>
    </xf>
    <xf numFmtId="0" fontId="117" fillId="34" borderId="77" xfId="0" applyFont="1" applyFill="1" applyBorder="1" applyAlignment="1">
      <alignment horizontal="center" vertical="center" wrapText="1"/>
    </xf>
    <xf numFmtId="0" fontId="117" fillId="34" borderId="73" xfId="0" applyFont="1" applyFill="1" applyBorder="1" applyAlignment="1">
      <alignment horizontal="center" vertical="center" wrapText="1"/>
    </xf>
    <xf numFmtId="0" fontId="117" fillId="34" borderId="74" xfId="0" applyFont="1" applyFill="1" applyBorder="1" applyAlignment="1">
      <alignment horizontal="center" vertical="center" wrapText="1"/>
    </xf>
    <xf numFmtId="0" fontId="117" fillId="34" borderId="75" xfId="0" applyFont="1" applyFill="1" applyBorder="1" applyAlignment="1">
      <alignment horizontal="center" vertical="center" wrapText="1"/>
    </xf>
    <xf numFmtId="0" fontId="117" fillId="34" borderId="28" xfId="0" applyFont="1" applyFill="1" applyBorder="1" applyAlignment="1">
      <alignment horizontal="center" vertical="center" wrapText="1"/>
    </xf>
    <xf numFmtId="0" fontId="117" fillId="34" borderId="69" xfId="0" applyFont="1" applyFill="1" applyBorder="1" applyAlignment="1">
      <alignment horizontal="center" vertical="center" wrapText="1"/>
    </xf>
    <xf numFmtId="0" fontId="117" fillId="34" borderId="13" xfId="0" applyFont="1" applyFill="1" applyBorder="1" applyAlignment="1">
      <alignment horizontal="center" vertical="center" wrapText="1"/>
    </xf>
    <xf numFmtId="0" fontId="117" fillId="34" borderId="38" xfId="0" applyFont="1" applyFill="1" applyBorder="1" applyAlignment="1">
      <alignment horizontal="center" vertical="center" wrapText="1"/>
    </xf>
    <xf numFmtId="0" fontId="117" fillId="34" borderId="54" xfId="0" applyFont="1" applyFill="1" applyBorder="1" applyAlignment="1">
      <alignment horizontal="center" vertical="center" wrapText="1"/>
    </xf>
    <xf numFmtId="0" fontId="117" fillId="34" borderId="18" xfId="0" applyFont="1" applyFill="1" applyBorder="1" applyAlignment="1">
      <alignment horizontal="center" vertical="center" textRotation="180" wrapText="1"/>
    </xf>
    <xf numFmtId="0" fontId="117" fillId="34" borderId="90" xfId="0" applyFont="1" applyFill="1" applyBorder="1" applyAlignment="1">
      <alignment horizontal="center" vertical="center" wrapText="1"/>
    </xf>
    <xf numFmtId="0" fontId="117" fillId="34" borderId="83" xfId="0" applyFont="1" applyFill="1" applyBorder="1" applyAlignment="1">
      <alignment horizontal="center" vertical="center" wrapText="1"/>
    </xf>
    <xf numFmtId="0" fontId="117" fillId="34" borderId="67" xfId="0" applyFont="1" applyFill="1" applyBorder="1" applyAlignment="1">
      <alignment horizontal="center" vertical="center" textRotation="180" wrapText="1"/>
    </xf>
    <xf numFmtId="0" fontId="117" fillId="34" borderId="17" xfId="0" applyFont="1" applyFill="1" applyBorder="1" applyAlignment="1">
      <alignment horizontal="center" vertical="center" textRotation="180" wrapText="1"/>
    </xf>
    <xf numFmtId="1" fontId="137" fillId="34" borderId="12" xfId="0" applyNumberFormat="1" applyFont="1" applyFill="1" applyBorder="1" applyAlignment="1">
      <alignment horizontal="center" vertical="center" wrapText="1"/>
    </xf>
    <xf numFmtId="2" fontId="137" fillId="34" borderId="13" xfId="0" applyNumberFormat="1" applyFont="1" applyFill="1" applyBorder="1" applyAlignment="1">
      <alignment horizontal="center" vertical="center" wrapText="1"/>
    </xf>
    <xf numFmtId="2" fontId="137" fillId="34" borderId="54" xfId="0" applyNumberFormat="1" applyFont="1" applyFill="1" applyBorder="1" applyAlignment="1">
      <alignment horizontal="center" vertical="center" wrapText="1"/>
    </xf>
    <xf numFmtId="0" fontId="59" fillId="34" borderId="0" xfId="0" applyFont="1" applyFill="1" applyBorder="1" applyAlignment="1">
      <alignment horizontal="left" vertical="center" wrapText="1"/>
    </xf>
    <xf numFmtId="0" fontId="8" fillId="34" borderId="0" xfId="0" applyFont="1" applyFill="1" applyBorder="1" applyAlignment="1">
      <alignment vertical="center"/>
    </xf>
    <xf numFmtId="0" fontId="8" fillId="34" borderId="0" xfId="0" applyFont="1" applyFill="1" applyAlignment="1">
      <alignment/>
    </xf>
    <xf numFmtId="0" fontId="8" fillId="34" borderId="0" xfId="0" applyFont="1" applyFill="1" applyBorder="1" applyAlignment="1">
      <alignment horizontal="center" vertical="center"/>
    </xf>
    <xf numFmtId="0" fontId="118" fillId="34" borderId="0" xfId="0" applyFont="1" applyFill="1" applyBorder="1" applyAlignment="1">
      <alignment horizontal="center" vertical="center"/>
    </xf>
    <xf numFmtId="0" fontId="118" fillId="34" borderId="79" xfId="0" applyFont="1" applyFill="1" applyBorder="1" applyAlignment="1">
      <alignment horizontal="center" vertical="center" wrapText="1"/>
    </xf>
    <xf numFmtId="0" fontId="118" fillId="34" borderId="80" xfId="0" applyFont="1" applyFill="1" applyBorder="1" applyAlignment="1">
      <alignment horizontal="center" vertical="center" wrapText="1"/>
    </xf>
    <xf numFmtId="0" fontId="118" fillId="34" borderId="131" xfId="0" applyFont="1" applyFill="1" applyBorder="1" applyAlignment="1">
      <alignment horizontal="center" vertical="center" wrapText="1"/>
    </xf>
    <xf numFmtId="0" fontId="118" fillId="34" borderId="132" xfId="0" applyFont="1" applyFill="1" applyBorder="1" applyAlignment="1">
      <alignment horizontal="center" vertical="center" wrapText="1"/>
    </xf>
    <xf numFmtId="0" fontId="118" fillId="34" borderId="133" xfId="0" applyFont="1" applyFill="1" applyBorder="1" applyAlignment="1">
      <alignment horizontal="center" vertical="center" wrapText="1"/>
    </xf>
    <xf numFmtId="0" fontId="118" fillId="34" borderId="134" xfId="0" applyFont="1" applyFill="1" applyBorder="1" applyAlignment="1">
      <alignment horizontal="center" vertical="center" wrapText="1"/>
    </xf>
    <xf numFmtId="0" fontId="118" fillId="34" borderId="81" xfId="0" applyFont="1" applyFill="1" applyBorder="1" applyAlignment="1">
      <alignment horizontal="center" vertical="center" wrapText="1"/>
    </xf>
    <xf numFmtId="0" fontId="118" fillId="34" borderId="69" xfId="0" applyFont="1" applyFill="1" applyBorder="1" applyAlignment="1">
      <alignment horizontal="center" vertical="center" wrapText="1"/>
    </xf>
    <xf numFmtId="0" fontId="118" fillId="34" borderId="13" xfId="0" applyFont="1" applyFill="1" applyBorder="1" applyAlignment="1">
      <alignment horizontal="center" vertical="center" wrapText="1"/>
    </xf>
    <xf numFmtId="0" fontId="118" fillId="34" borderId="38" xfId="0" applyFont="1" applyFill="1" applyBorder="1" applyAlignment="1">
      <alignment horizontal="center" vertical="center" wrapText="1"/>
    </xf>
    <xf numFmtId="0" fontId="118" fillId="34" borderId="54" xfId="0" applyFont="1" applyFill="1" applyBorder="1" applyAlignment="1">
      <alignment horizontal="center" vertical="center" wrapText="1"/>
    </xf>
    <xf numFmtId="0" fontId="118" fillId="34" borderId="135" xfId="0" applyFont="1" applyFill="1" applyBorder="1" applyAlignment="1">
      <alignment horizontal="center" vertical="center" wrapText="1"/>
    </xf>
    <xf numFmtId="0" fontId="118" fillId="34" borderId="18" xfId="0" applyFont="1" applyFill="1" applyBorder="1" applyAlignment="1">
      <alignment horizontal="center" vertical="center" textRotation="180" wrapText="1"/>
    </xf>
    <xf numFmtId="0" fontId="118" fillId="34" borderId="82" xfId="0" applyFont="1" applyFill="1" applyBorder="1" applyAlignment="1">
      <alignment horizontal="center" vertical="center" wrapText="1"/>
    </xf>
    <xf numFmtId="0" fontId="118" fillId="34" borderId="83" xfId="0" applyFont="1" applyFill="1" applyBorder="1" applyAlignment="1">
      <alignment horizontal="center" vertical="center" wrapText="1"/>
    </xf>
    <xf numFmtId="0" fontId="118" fillId="34" borderId="70" xfId="0" applyFont="1" applyFill="1" applyBorder="1" applyAlignment="1">
      <alignment horizontal="center" vertical="center" textRotation="180" wrapText="1"/>
    </xf>
    <xf numFmtId="0" fontId="118" fillId="34" borderId="18" xfId="0" applyFont="1" applyFill="1" applyBorder="1" applyAlignment="1">
      <alignment horizontal="center" vertical="center" textRotation="180" wrapText="1"/>
    </xf>
    <xf numFmtId="0" fontId="118" fillId="34" borderId="136" xfId="0" applyFont="1" applyFill="1" applyBorder="1" applyAlignment="1">
      <alignment horizontal="center" vertical="center" textRotation="180" wrapText="1"/>
    </xf>
    <xf numFmtId="0" fontId="243" fillId="34" borderId="13" xfId="0" applyFont="1" applyFill="1" applyBorder="1" applyAlignment="1">
      <alignment vertical="center" wrapText="1"/>
    </xf>
    <xf numFmtId="2" fontId="243" fillId="34" borderId="137" xfId="0" applyNumberFormat="1" applyFont="1" applyFill="1" applyBorder="1" applyAlignment="1">
      <alignment horizontal="center" vertical="center"/>
    </xf>
    <xf numFmtId="2" fontId="243" fillId="34" borderId="39" xfId="0" applyNumberFormat="1" applyFont="1" applyFill="1" applyBorder="1" applyAlignment="1">
      <alignment horizontal="center" vertical="center" wrapText="1"/>
    </xf>
    <xf numFmtId="0" fontId="243" fillId="34" borderId="13" xfId="0" applyFont="1" applyFill="1" applyBorder="1" applyAlignment="1">
      <alignment wrapText="1"/>
    </xf>
    <xf numFmtId="0" fontId="243" fillId="34" borderId="46" xfId="0" applyFont="1" applyFill="1" applyBorder="1" applyAlignment="1">
      <alignment horizontal="center" vertical="center" wrapText="1"/>
    </xf>
    <xf numFmtId="0" fontId="8" fillId="34" borderId="0" xfId="0" applyFont="1" applyFill="1" applyBorder="1" applyAlignment="1">
      <alignment horizontal="left" wrapText="1"/>
    </xf>
    <xf numFmtId="0" fontId="8" fillId="34" borderId="0" xfId="0" applyFont="1" applyFill="1" applyBorder="1" applyAlignment="1">
      <alignment/>
    </xf>
    <xf numFmtId="0" fontId="26" fillId="34" borderId="0" xfId="0" applyFont="1" applyFill="1" applyBorder="1" applyAlignment="1">
      <alignment horizontal="center" vertical="center"/>
    </xf>
    <xf numFmtId="0" fontId="26" fillId="34" borderId="79" xfId="0" applyFont="1" applyFill="1" applyBorder="1" applyAlignment="1">
      <alignment horizontal="center" vertical="center" wrapText="1"/>
    </xf>
    <xf numFmtId="0" fontId="26" fillId="34" borderId="80" xfId="0" applyFont="1" applyFill="1" applyBorder="1" applyAlignment="1">
      <alignment horizontal="center" vertical="center" wrapText="1"/>
    </xf>
    <xf numFmtId="0" fontId="26" fillId="34" borderId="131" xfId="0" applyFont="1" applyFill="1" applyBorder="1" applyAlignment="1">
      <alignment horizontal="center" vertical="center" wrapText="1"/>
    </xf>
    <xf numFmtId="0" fontId="26" fillId="34" borderId="132" xfId="0" applyFont="1" applyFill="1" applyBorder="1" applyAlignment="1">
      <alignment horizontal="center" vertical="center" wrapText="1"/>
    </xf>
    <xf numFmtId="0" fontId="26" fillId="34" borderId="133" xfId="0" applyFont="1" applyFill="1" applyBorder="1" applyAlignment="1">
      <alignment horizontal="center" vertical="center" wrapText="1"/>
    </xf>
    <xf numFmtId="0" fontId="26" fillId="34" borderId="134" xfId="0" applyFont="1" applyFill="1" applyBorder="1" applyAlignment="1">
      <alignment horizontal="center" vertical="center" wrapText="1"/>
    </xf>
    <xf numFmtId="0" fontId="26" fillId="34" borderId="81" xfId="0" applyFont="1" applyFill="1" applyBorder="1" applyAlignment="1">
      <alignment horizontal="center" vertical="center" wrapText="1"/>
    </xf>
    <xf numFmtId="0" fontId="26" fillId="34" borderId="69" xfId="0" applyFont="1" applyFill="1" applyBorder="1" applyAlignment="1">
      <alignment horizontal="center" vertical="center" wrapText="1"/>
    </xf>
    <xf numFmtId="0" fontId="26" fillId="34" borderId="13" xfId="0" applyFont="1" applyFill="1" applyBorder="1" applyAlignment="1">
      <alignment horizontal="center" vertical="center" wrapText="1"/>
    </xf>
    <xf numFmtId="0" fontId="26" fillId="34" borderId="38" xfId="0" applyFont="1" applyFill="1" applyBorder="1" applyAlignment="1">
      <alignment horizontal="center" vertical="center" wrapText="1"/>
    </xf>
    <xf numFmtId="0" fontId="26" fillId="34" borderId="54" xfId="0" applyFont="1" applyFill="1" applyBorder="1" applyAlignment="1">
      <alignment horizontal="center" vertical="center" wrapText="1"/>
    </xf>
    <xf numFmtId="0" fontId="26" fillId="34" borderId="135" xfId="0" applyFont="1" applyFill="1" applyBorder="1" applyAlignment="1">
      <alignment horizontal="center" vertical="center" wrapText="1"/>
    </xf>
    <xf numFmtId="0" fontId="26" fillId="34" borderId="18" xfId="0" applyFont="1" applyFill="1" applyBorder="1" applyAlignment="1">
      <alignment horizontal="center" vertical="center" textRotation="180" wrapText="1"/>
    </xf>
    <xf numFmtId="0" fontId="26" fillId="34" borderId="82" xfId="0" applyFont="1" applyFill="1" applyBorder="1" applyAlignment="1">
      <alignment horizontal="center" vertical="center" wrapText="1"/>
    </xf>
    <xf numFmtId="0" fontId="26" fillId="34" borderId="83" xfId="0" applyFont="1" applyFill="1" applyBorder="1" applyAlignment="1">
      <alignment horizontal="center" vertical="center" wrapText="1"/>
    </xf>
    <xf numFmtId="0" fontId="26" fillId="34" borderId="70" xfId="0" applyFont="1" applyFill="1" applyBorder="1" applyAlignment="1">
      <alignment horizontal="center" vertical="center" textRotation="180" wrapText="1"/>
    </xf>
    <xf numFmtId="0" fontId="26" fillId="34" borderId="18" xfId="0" applyFont="1" applyFill="1" applyBorder="1" applyAlignment="1">
      <alignment horizontal="center" vertical="center" textRotation="180" wrapText="1"/>
    </xf>
    <xf numFmtId="0" fontId="26" fillId="34" borderId="136" xfId="0" applyFont="1" applyFill="1" applyBorder="1" applyAlignment="1">
      <alignment horizontal="center" vertical="center" textRotation="180" wrapText="1"/>
    </xf>
    <xf numFmtId="0" fontId="118" fillId="34" borderId="46" xfId="0" applyFont="1" applyFill="1" applyBorder="1" applyAlignment="1">
      <alignment horizontal="center" vertical="center" wrapText="1"/>
    </xf>
    <xf numFmtId="0" fontId="232" fillId="34" borderId="13" xfId="0" applyFont="1" applyFill="1" applyBorder="1" applyAlignment="1">
      <alignment vertical="center" wrapText="1"/>
    </xf>
    <xf numFmtId="0" fontId="232" fillId="34" borderId="13" xfId="0" applyFont="1" applyFill="1" applyBorder="1" applyAlignment="1">
      <alignment wrapText="1"/>
    </xf>
    <xf numFmtId="0" fontId="232" fillId="34" borderId="13" xfId="0" applyFont="1" applyFill="1" applyBorder="1" applyAlignment="1">
      <alignment horizontal="left" vertical="center" wrapText="1"/>
    </xf>
    <xf numFmtId="0" fontId="34" fillId="34" borderId="46" xfId="0" applyFont="1" applyFill="1" applyBorder="1" applyAlignment="1">
      <alignment horizontal="center" vertical="center" wrapText="1"/>
    </xf>
    <xf numFmtId="0" fontId="232" fillId="34" borderId="30" xfId="0" applyFont="1" applyFill="1" applyBorder="1" applyAlignment="1">
      <alignment vertical="center" wrapText="1"/>
    </xf>
    <xf numFmtId="0" fontId="34" fillId="34" borderId="31" xfId="0" applyFont="1" applyFill="1" applyBorder="1" applyAlignment="1">
      <alignment horizontal="center" vertical="center" wrapText="1"/>
    </xf>
    <xf numFmtId="172" fontId="118" fillId="34" borderId="138" xfId="0" applyNumberFormat="1" applyFont="1" applyFill="1" applyBorder="1" applyAlignment="1">
      <alignment horizontal="left" vertical="center" wrapText="1"/>
    </xf>
    <xf numFmtId="172" fontId="118" fillId="34" borderId="139" xfId="0" applyNumberFormat="1" applyFont="1" applyFill="1" applyBorder="1" applyAlignment="1">
      <alignment horizontal="left" vertical="center" wrapText="1"/>
    </xf>
    <xf numFmtId="0" fontId="162" fillId="34" borderId="0" xfId="0" applyFont="1" applyFill="1" applyBorder="1" applyAlignment="1">
      <alignment horizontal="center" vertical="center" wrapText="1"/>
    </xf>
    <xf numFmtId="0" fontId="162" fillId="34" borderId="0" xfId="0" applyFont="1" applyFill="1" applyBorder="1" applyAlignment="1">
      <alignment horizontal="left" wrapText="1"/>
    </xf>
    <xf numFmtId="0" fontId="162" fillId="34" borderId="0" xfId="0" applyFont="1" applyFill="1" applyBorder="1" applyAlignment="1">
      <alignment vertical="center"/>
    </xf>
    <xf numFmtId="0" fontId="162" fillId="34" borderId="0" xfId="0" applyFont="1" applyFill="1" applyBorder="1" applyAlignment="1">
      <alignment/>
    </xf>
    <xf numFmtId="0" fontId="162" fillId="34" borderId="84" xfId="0" applyFont="1" applyFill="1" applyBorder="1" applyAlignment="1">
      <alignment horizontal="center" vertical="center"/>
    </xf>
    <xf numFmtId="0" fontId="47" fillId="34" borderId="79" xfId="0" applyFont="1" applyFill="1" applyBorder="1" applyAlignment="1">
      <alignment horizontal="center" vertical="center" wrapText="1"/>
    </xf>
    <xf numFmtId="0" fontId="47" fillId="34" borderId="80" xfId="0" applyFont="1" applyFill="1" applyBorder="1" applyAlignment="1">
      <alignment horizontal="center" vertical="center" wrapText="1"/>
    </xf>
    <xf numFmtId="0" fontId="47" fillId="34" borderId="131" xfId="0" applyFont="1" applyFill="1" applyBorder="1" applyAlignment="1">
      <alignment horizontal="center" vertical="center" wrapText="1"/>
    </xf>
    <xf numFmtId="0" fontId="47" fillId="34" borderId="132" xfId="0" applyFont="1" applyFill="1" applyBorder="1" applyAlignment="1">
      <alignment horizontal="center" vertical="center" wrapText="1"/>
    </xf>
    <xf numFmtId="0" fontId="47" fillId="34" borderId="133" xfId="0" applyFont="1" applyFill="1" applyBorder="1" applyAlignment="1">
      <alignment horizontal="center" vertical="center" wrapText="1"/>
    </xf>
    <xf numFmtId="0" fontId="47" fillId="34" borderId="134" xfId="0" applyFont="1" applyFill="1" applyBorder="1" applyAlignment="1">
      <alignment horizontal="center" vertical="center" wrapText="1"/>
    </xf>
    <xf numFmtId="0" fontId="47" fillId="34" borderId="81" xfId="0" applyFont="1" applyFill="1" applyBorder="1" applyAlignment="1">
      <alignment horizontal="center" vertical="center" wrapText="1"/>
    </xf>
    <xf numFmtId="0" fontId="47" fillId="34" borderId="69" xfId="0" applyFont="1" applyFill="1" applyBorder="1" applyAlignment="1">
      <alignment horizontal="center" vertical="center" wrapText="1"/>
    </xf>
    <xf numFmtId="0" fontId="47" fillId="34" borderId="13" xfId="0" applyFont="1" applyFill="1" applyBorder="1" applyAlignment="1">
      <alignment horizontal="center" vertical="center" wrapText="1"/>
    </xf>
    <xf numFmtId="0" fontId="47" fillId="34" borderId="38" xfId="0" applyFont="1" applyFill="1" applyBorder="1" applyAlignment="1">
      <alignment horizontal="center" vertical="center" wrapText="1"/>
    </xf>
    <xf numFmtId="0" fontId="47" fillId="34" borderId="54" xfId="0" applyFont="1" applyFill="1" applyBorder="1" applyAlignment="1">
      <alignment horizontal="center" vertical="center" wrapText="1"/>
    </xf>
    <xf numFmtId="0" fontId="47" fillId="34" borderId="135" xfId="0" applyFont="1" applyFill="1" applyBorder="1" applyAlignment="1">
      <alignment horizontal="center" vertical="center" wrapText="1"/>
    </xf>
    <xf numFmtId="0" fontId="47" fillId="34" borderId="18" xfId="0" applyFont="1" applyFill="1" applyBorder="1" applyAlignment="1">
      <alignment horizontal="center" vertical="center" textRotation="180" wrapText="1"/>
    </xf>
    <xf numFmtId="0" fontId="47" fillId="34" borderId="82" xfId="0" applyFont="1" applyFill="1" applyBorder="1" applyAlignment="1">
      <alignment horizontal="center" vertical="center" wrapText="1"/>
    </xf>
    <xf numFmtId="0" fontId="47" fillId="34" borderId="83" xfId="0" applyFont="1" applyFill="1" applyBorder="1" applyAlignment="1">
      <alignment horizontal="center" vertical="center" wrapText="1"/>
    </xf>
    <xf numFmtId="0" fontId="47" fillId="34" borderId="67" xfId="0" applyFont="1" applyFill="1" applyBorder="1" applyAlignment="1">
      <alignment horizontal="center" vertical="center" textRotation="180" wrapText="1"/>
    </xf>
    <xf numFmtId="0" fontId="47" fillId="34" borderId="17" xfId="0" applyFont="1" applyFill="1" applyBorder="1" applyAlignment="1">
      <alignment horizontal="center" vertical="center" textRotation="180" wrapText="1"/>
    </xf>
    <xf numFmtId="0" fontId="47" fillId="34" borderId="140" xfId="0" applyFont="1" applyFill="1" applyBorder="1" applyAlignment="1">
      <alignment horizontal="center" vertical="center" textRotation="180" wrapText="1"/>
    </xf>
    <xf numFmtId="0" fontId="284" fillId="34" borderId="12" xfId="0" applyFont="1" applyFill="1" applyBorder="1" applyAlignment="1">
      <alignment horizontal="center" vertical="center" wrapText="1"/>
    </xf>
    <xf numFmtId="0" fontId="284" fillId="34" borderId="13" xfId="0" applyFont="1" applyFill="1" applyBorder="1" applyAlignment="1">
      <alignment vertical="center" wrapText="1"/>
    </xf>
    <xf numFmtId="0" fontId="284" fillId="34" borderId="13" xfId="0" applyFont="1" applyFill="1" applyBorder="1" applyAlignment="1">
      <alignment wrapText="1"/>
    </xf>
    <xf numFmtId="0" fontId="284" fillId="34" borderId="13" xfId="0" applyFont="1" applyFill="1" applyBorder="1" applyAlignment="1">
      <alignment horizontal="left" vertical="center" wrapText="1"/>
    </xf>
    <xf numFmtId="0" fontId="285" fillId="34" borderId="13" xfId="0" applyFont="1" applyFill="1" applyBorder="1" applyAlignment="1">
      <alignment vertical="center"/>
    </xf>
    <xf numFmtId="171" fontId="284" fillId="34" borderId="13" xfId="42" applyFont="1" applyFill="1" applyBorder="1" applyAlignment="1">
      <alignment horizontal="left" vertical="center" wrapText="1"/>
    </xf>
    <xf numFmtId="0" fontId="286" fillId="34" borderId="13" xfId="0" applyFont="1" applyFill="1" applyBorder="1" applyAlignment="1">
      <alignment horizontal="left" vertical="center"/>
    </xf>
    <xf numFmtId="0" fontId="284" fillId="34" borderId="12" xfId="0" applyFont="1" applyFill="1" applyBorder="1" applyAlignment="1">
      <alignment horizontal="left" vertical="center" wrapText="1"/>
    </xf>
    <xf numFmtId="0" fontId="287" fillId="34" borderId="12" xfId="0" applyFont="1" applyFill="1" applyBorder="1" applyAlignment="1">
      <alignment horizontal="left" vertical="center"/>
    </xf>
    <xf numFmtId="9" fontId="284" fillId="34" borderId="12" xfId="59" applyFont="1" applyFill="1" applyBorder="1" applyAlignment="1">
      <alignment horizontal="left" vertical="center" wrapText="1"/>
    </xf>
    <xf numFmtId="0" fontId="284" fillId="34" borderId="12" xfId="0" applyFont="1" applyFill="1" applyBorder="1" applyAlignment="1">
      <alignment vertical="center" wrapText="1"/>
    </xf>
    <xf numFmtId="0" fontId="284" fillId="34" borderId="44" xfId="0" applyFont="1" applyFill="1" applyBorder="1" applyAlignment="1">
      <alignment horizontal="left" vertical="center" wrapText="1"/>
    </xf>
    <xf numFmtId="0" fontId="284" fillId="34" borderId="44" xfId="0" applyFont="1" applyFill="1" applyBorder="1" applyAlignment="1">
      <alignment horizontal="left" vertical="center"/>
    </xf>
    <xf numFmtId="2" fontId="284" fillId="34" borderId="44" xfId="0" applyNumberFormat="1" applyFont="1" applyFill="1" applyBorder="1" applyAlignment="1">
      <alignment horizontal="left" vertical="center" wrapText="1"/>
    </xf>
    <xf numFmtId="2" fontId="284" fillId="34" borderId="12" xfId="0" applyNumberFormat="1" applyFont="1" applyFill="1" applyBorder="1" applyAlignment="1">
      <alignment horizontal="left" vertical="center"/>
    </xf>
    <xf numFmtId="2" fontId="288" fillId="34" borderId="12" xfId="0" applyNumberFormat="1" applyFont="1" applyFill="1" applyBorder="1" applyAlignment="1">
      <alignment horizontal="left" vertical="center"/>
    </xf>
    <xf numFmtId="2" fontId="284" fillId="34" borderId="12" xfId="0" applyNumberFormat="1" applyFont="1" applyFill="1" applyBorder="1" applyAlignment="1">
      <alignment horizontal="left" vertical="center" wrapText="1"/>
    </xf>
    <xf numFmtId="2" fontId="284" fillId="34" borderId="13" xfId="0" applyNumberFormat="1" applyFont="1" applyFill="1" applyBorder="1" applyAlignment="1">
      <alignment horizontal="left" vertical="center" wrapText="1"/>
    </xf>
    <xf numFmtId="172" fontId="284" fillId="34" borderId="12" xfId="0" applyNumberFormat="1" applyFont="1" applyFill="1" applyBorder="1" applyAlignment="1">
      <alignment horizontal="center" vertical="center" wrapText="1"/>
    </xf>
    <xf numFmtId="172" fontId="284" fillId="34" borderId="13" xfId="0" applyNumberFormat="1" applyFont="1" applyFill="1" applyBorder="1" applyAlignment="1">
      <alignment horizontal="center" vertical="center" wrapText="1"/>
    </xf>
    <xf numFmtId="0" fontId="63" fillId="34" borderId="0" xfId="0" applyFont="1" applyFill="1" applyAlignment="1">
      <alignment vertical="center" wrapText="1"/>
    </xf>
    <xf numFmtId="0" fontId="63" fillId="34" borderId="0" xfId="0" applyFont="1" applyFill="1" applyBorder="1" applyAlignment="1">
      <alignment vertical="center"/>
    </xf>
    <xf numFmtId="0" fontId="63" fillId="34" borderId="0" xfId="0" applyFont="1" applyFill="1" applyAlignment="1">
      <alignment/>
    </xf>
    <xf numFmtId="0" fontId="63" fillId="34" borderId="0" xfId="0" applyFont="1" applyFill="1" applyBorder="1" applyAlignment="1">
      <alignment/>
    </xf>
    <xf numFmtId="0" fontId="62" fillId="34" borderId="11" xfId="0" applyFont="1" applyFill="1" applyBorder="1" applyAlignment="1">
      <alignment horizontal="center" vertical="center"/>
    </xf>
    <xf numFmtId="0" fontId="62" fillId="34" borderId="0" xfId="0" applyFont="1" applyFill="1" applyBorder="1" applyAlignment="1">
      <alignment horizontal="center" vertical="center"/>
    </xf>
    <xf numFmtId="0" fontId="62" fillId="34" borderId="76" xfId="0" applyFont="1" applyFill="1" applyBorder="1" applyAlignment="1">
      <alignment horizontal="center" vertical="center" wrapText="1"/>
    </xf>
    <xf numFmtId="0" fontId="62" fillId="34" borderId="77" xfId="0" applyFont="1" applyFill="1" applyBorder="1" applyAlignment="1">
      <alignment horizontal="center" vertical="center" wrapText="1"/>
    </xf>
    <xf numFmtId="0" fontId="66" fillId="34" borderId="73" xfId="0" applyFont="1" applyFill="1" applyBorder="1" applyAlignment="1">
      <alignment horizontal="center" vertical="center" wrapText="1"/>
    </xf>
    <xf numFmtId="0" fontId="66" fillId="34" borderId="74" xfId="0" applyFont="1" applyFill="1" applyBorder="1" applyAlignment="1">
      <alignment horizontal="center" vertical="center" wrapText="1"/>
    </xf>
    <xf numFmtId="0" fontId="66" fillId="34" borderId="75" xfId="0" applyFont="1" applyFill="1" applyBorder="1" applyAlignment="1">
      <alignment horizontal="center" vertical="center" wrapText="1"/>
    </xf>
    <xf numFmtId="0" fontId="103" fillId="34" borderId="0" xfId="0" applyFont="1" applyFill="1" applyBorder="1" applyAlignment="1">
      <alignment/>
    </xf>
    <xf numFmtId="0" fontId="62" fillId="34" borderId="28" xfId="0" applyFont="1" applyFill="1" applyBorder="1" applyAlignment="1">
      <alignment horizontal="center" vertical="center" wrapText="1"/>
    </xf>
    <xf numFmtId="0" fontId="62" fillId="34" borderId="69" xfId="0" applyFont="1" applyFill="1" applyBorder="1" applyAlignment="1">
      <alignment horizontal="center" vertical="center" wrapText="1"/>
    </xf>
    <xf numFmtId="0" fontId="66" fillId="34" borderId="13" xfId="0" applyFont="1" applyFill="1" applyBorder="1" applyAlignment="1">
      <alignment horizontal="center" vertical="center" wrapText="1"/>
    </xf>
    <xf numFmtId="0" fontId="66" fillId="34" borderId="38" xfId="0" applyFont="1" applyFill="1" applyBorder="1" applyAlignment="1">
      <alignment horizontal="center" vertical="center" wrapText="1"/>
    </xf>
    <xf numFmtId="0" fontId="66" fillId="34" borderId="54" xfId="0" applyFont="1" applyFill="1" applyBorder="1" applyAlignment="1">
      <alignment horizontal="center" vertical="center" wrapText="1"/>
    </xf>
    <xf numFmtId="0" fontId="66" fillId="34" borderId="18" xfId="0" applyFont="1" applyFill="1" applyBorder="1" applyAlignment="1">
      <alignment horizontal="center" vertical="center" textRotation="180" wrapText="1"/>
    </xf>
    <xf numFmtId="172" fontId="103" fillId="34" borderId="0" xfId="0" applyNumberFormat="1" applyFont="1" applyFill="1" applyBorder="1" applyAlignment="1">
      <alignment/>
    </xf>
    <xf numFmtId="0" fontId="62" fillId="34" borderId="90" xfId="0" applyFont="1" applyFill="1" applyBorder="1" applyAlignment="1">
      <alignment horizontal="center" vertical="center" wrapText="1"/>
    </xf>
    <xf numFmtId="0" fontId="62" fillId="34" borderId="83" xfId="0" applyFont="1" applyFill="1" applyBorder="1" applyAlignment="1">
      <alignment horizontal="center" vertical="center" wrapText="1"/>
    </xf>
    <xf numFmtId="0" fontId="66" fillId="34" borderId="67" xfId="0" applyFont="1" applyFill="1" applyBorder="1" applyAlignment="1">
      <alignment horizontal="center" vertical="center" textRotation="180" wrapText="1"/>
    </xf>
    <xf numFmtId="0" fontId="66" fillId="34" borderId="17" xfId="0" applyFont="1" applyFill="1" applyBorder="1" applyAlignment="1">
      <alignment horizontal="center" vertical="center" textRotation="180" wrapText="1"/>
    </xf>
    <xf numFmtId="0" fontId="63" fillId="34" borderId="19" xfId="0" applyFont="1" applyFill="1" applyBorder="1" applyAlignment="1">
      <alignment horizontal="center" vertical="center" wrapText="1"/>
    </xf>
    <xf numFmtId="0" fontId="63" fillId="34" borderId="19" xfId="0" applyFont="1" applyFill="1" applyBorder="1" applyAlignment="1">
      <alignment vertical="center" wrapText="1"/>
    </xf>
    <xf numFmtId="0" fontId="63" fillId="34" borderId="12" xfId="0" applyFont="1" applyFill="1" applyBorder="1" applyAlignment="1">
      <alignment horizontal="center" vertical="center" wrapText="1"/>
    </xf>
    <xf numFmtId="0" fontId="63" fillId="34" borderId="12" xfId="0" applyFont="1" applyFill="1" applyBorder="1" applyAlignment="1">
      <alignment vertical="center" wrapText="1"/>
    </xf>
    <xf numFmtId="0" fontId="221" fillId="34" borderId="12" xfId="0" applyFont="1" applyFill="1" applyBorder="1" applyAlignment="1">
      <alignment wrapText="1"/>
    </xf>
    <xf numFmtId="0" fontId="63" fillId="34" borderId="12" xfId="0" applyFont="1" applyFill="1" applyBorder="1" applyAlignment="1">
      <alignment horizontal="left" vertical="center" wrapText="1"/>
    </xf>
    <xf numFmtId="172" fontId="103" fillId="34" borderId="28" xfId="0" applyNumberFormat="1" applyFont="1" applyFill="1" applyBorder="1" applyAlignment="1">
      <alignment/>
    </xf>
    <xf numFmtId="171" fontId="63" fillId="34" borderId="12" xfId="42" applyFont="1" applyFill="1" applyBorder="1" applyAlignment="1">
      <alignment horizontal="left" vertical="center" wrapText="1"/>
    </xf>
    <xf numFmtId="172" fontId="103" fillId="34" borderId="0" xfId="0" applyNumberFormat="1" applyFont="1" applyFill="1" applyBorder="1" applyAlignment="1">
      <alignment/>
    </xf>
    <xf numFmtId="9" fontId="63" fillId="34" borderId="12" xfId="59" applyFont="1" applyFill="1" applyBorder="1" applyAlignment="1">
      <alignment horizontal="left" vertical="center" wrapText="1"/>
    </xf>
    <xf numFmtId="172" fontId="103" fillId="34" borderId="0" xfId="0" applyNumberFormat="1" applyFont="1" applyFill="1" applyAlignment="1">
      <alignment/>
    </xf>
    <xf numFmtId="0" fontId="62" fillId="34" borderId="0" xfId="0" applyFont="1" applyFill="1" applyBorder="1" applyAlignment="1">
      <alignment vertical="center"/>
    </xf>
    <xf numFmtId="0" fontId="103" fillId="34" borderId="0" xfId="0" applyFont="1" applyFill="1" applyAlignment="1">
      <alignment/>
    </xf>
    <xf numFmtId="0" fontId="63" fillId="34" borderId="18" xfId="0" applyFont="1" applyFill="1" applyBorder="1" applyAlignment="1">
      <alignment horizontal="center" vertical="center" wrapText="1"/>
    </xf>
    <xf numFmtId="172" fontId="63" fillId="34" borderId="17" xfId="0" applyNumberFormat="1" applyFont="1" applyFill="1" applyBorder="1" applyAlignment="1">
      <alignment horizontal="center" vertical="center" wrapText="1"/>
    </xf>
    <xf numFmtId="0" fontId="41" fillId="34" borderId="0" xfId="0" applyFont="1" applyFill="1" applyBorder="1" applyAlignment="1">
      <alignment horizontal="left" vertical="center" wrapText="1"/>
    </xf>
    <xf numFmtId="0" fontId="62" fillId="34" borderId="0" xfId="0" applyFont="1" applyFill="1" applyBorder="1" applyAlignment="1">
      <alignment/>
    </xf>
    <xf numFmtId="0" fontId="62" fillId="34" borderId="0" xfId="0" applyFont="1" applyFill="1" applyBorder="1" applyAlignment="1">
      <alignment/>
    </xf>
    <xf numFmtId="0" fontId="62" fillId="34" borderId="72" xfId="0" applyFont="1" applyFill="1" applyBorder="1" applyAlignment="1">
      <alignment horizontal="center" vertical="center" wrapText="1"/>
    </xf>
    <xf numFmtId="0" fontId="62" fillId="34" borderId="32" xfId="0" applyFont="1" applyFill="1" applyBorder="1" applyAlignment="1">
      <alignment horizontal="center" vertical="center" wrapText="1"/>
    </xf>
    <xf numFmtId="0" fontId="62" fillId="34" borderId="34" xfId="0" applyFont="1" applyFill="1" applyBorder="1" applyAlignment="1">
      <alignment horizontal="center" vertical="center" wrapText="1"/>
    </xf>
    <xf numFmtId="0" fontId="62" fillId="34" borderId="39" xfId="0" applyFont="1" applyFill="1" applyBorder="1" applyAlignment="1">
      <alignment horizontal="center" vertical="center" wrapText="1"/>
    </xf>
    <xf numFmtId="0" fontId="62" fillId="34" borderId="31" xfId="0" applyFont="1" applyFill="1" applyBorder="1" applyAlignment="1">
      <alignment horizontal="center" vertical="center" wrapText="1"/>
    </xf>
    <xf numFmtId="0" fontId="62" fillId="34" borderId="35" xfId="0" applyFont="1" applyFill="1" applyBorder="1" applyAlignment="1">
      <alignment horizontal="center" vertical="center" wrapText="1"/>
    </xf>
    <xf numFmtId="0" fontId="62" fillId="34" borderId="31" xfId="0" applyFont="1" applyFill="1" applyBorder="1" applyAlignment="1">
      <alignment horizontal="center" vertical="center" textRotation="180" wrapText="1"/>
    </xf>
    <xf numFmtId="0" fontId="62" fillId="34" borderId="31" xfId="0" applyFont="1" applyFill="1" applyBorder="1" applyAlignment="1">
      <alignment horizontal="center" vertical="center" textRotation="180" wrapText="1"/>
    </xf>
    <xf numFmtId="0" fontId="62" fillId="34" borderId="35" xfId="0" applyFont="1" applyFill="1" applyBorder="1" applyAlignment="1">
      <alignment horizontal="center" vertical="center" textRotation="180" wrapText="1"/>
    </xf>
    <xf numFmtId="0" fontId="35" fillId="34" borderId="39" xfId="0" applyFont="1" applyFill="1" applyBorder="1" applyAlignment="1">
      <alignment horizontal="center" vertical="center" wrapText="1"/>
    </xf>
    <xf numFmtId="2" fontId="277" fillId="34" borderId="35" xfId="0" applyNumberFormat="1" applyFont="1" applyFill="1" applyBorder="1" applyAlignment="1">
      <alignment horizontal="center" vertical="center" wrapText="1"/>
    </xf>
    <xf numFmtId="2" fontId="277" fillId="34" borderId="137" xfId="0" applyNumberFormat="1" applyFont="1" applyFill="1" applyBorder="1" applyAlignment="1">
      <alignment horizontal="center" vertical="center"/>
    </xf>
    <xf numFmtId="2" fontId="277" fillId="34" borderId="39" xfId="0" applyNumberFormat="1" applyFont="1" applyFill="1" applyBorder="1" applyAlignment="1">
      <alignment horizontal="center" vertical="center" wrapText="1"/>
    </xf>
    <xf numFmtId="2" fontId="176" fillId="34" borderId="12" xfId="0" applyNumberFormat="1" applyFont="1" applyFill="1" applyBorder="1" applyAlignment="1">
      <alignment horizontal="center" vertical="center" wrapText="1"/>
    </xf>
    <xf numFmtId="2" fontId="176" fillId="34" borderId="31" xfId="0" applyNumberFormat="1" applyFont="1" applyFill="1" applyBorder="1" applyAlignment="1">
      <alignment horizontal="center" wrapText="1"/>
    </xf>
    <xf numFmtId="2" fontId="277" fillId="34" borderId="31" xfId="0" applyNumberFormat="1" applyFont="1" applyFill="1" applyBorder="1" applyAlignment="1">
      <alignment horizontal="center"/>
    </xf>
    <xf numFmtId="172" fontId="277" fillId="34" borderId="31" xfId="0" applyNumberFormat="1" applyFont="1" applyFill="1" applyBorder="1" applyAlignment="1">
      <alignment horizontal="center"/>
    </xf>
    <xf numFmtId="2" fontId="277" fillId="34" borderId="31" xfId="0" applyNumberFormat="1" applyFont="1" applyFill="1" applyBorder="1" applyAlignment="1">
      <alignment horizontal="center" wrapText="1"/>
    </xf>
    <xf numFmtId="2" fontId="277" fillId="34" borderId="31" xfId="0" applyNumberFormat="1" applyFont="1" applyFill="1" applyBorder="1" applyAlignment="1">
      <alignment vertical="center" wrapText="1"/>
    </xf>
    <xf numFmtId="172" fontId="277" fillId="34" borderId="12" xfId="0" applyNumberFormat="1" applyFont="1" applyFill="1" applyBorder="1" applyAlignment="1">
      <alignment horizontal="center" vertical="center" wrapText="1"/>
    </xf>
    <xf numFmtId="2" fontId="277" fillId="34" borderId="12" xfId="0" applyNumberFormat="1" applyFont="1" applyFill="1" applyBorder="1" applyAlignment="1">
      <alignment horizontal="center" vertical="center"/>
    </xf>
    <xf numFmtId="0" fontId="63" fillId="34" borderId="31" xfId="0" applyFont="1" applyFill="1" applyBorder="1" applyAlignment="1">
      <alignment horizontal="left" vertical="center" wrapText="1"/>
    </xf>
    <xf numFmtId="0" fontId="179" fillId="34" borderId="31" xfId="0" applyFont="1" applyFill="1" applyBorder="1" applyAlignment="1">
      <alignment horizontal="left" vertical="center" wrapText="1"/>
    </xf>
    <xf numFmtId="0" fontId="66" fillId="34" borderId="31" xfId="0" applyFont="1" applyFill="1" applyBorder="1" applyAlignment="1">
      <alignment horizontal="left" vertical="center" wrapText="1"/>
    </xf>
    <xf numFmtId="0" fontId="35" fillId="34" borderId="141" xfId="0" applyFont="1" applyFill="1" applyBorder="1" applyAlignment="1">
      <alignment horizontal="center" vertical="center" wrapText="1"/>
    </xf>
    <xf numFmtId="0" fontId="62" fillId="34" borderId="68" xfId="0" applyFont="1" applyFill="1" applyBorder="1" applyAlignment="1">
      <alignment horizontal="left" vertical="center" wrapText="1"/>
    </xf>
    <xf numFmtId="172" fontId="62" fillId="34" borderId="141" xfId="0" applyNumberFormat="1" applyFont="1" applyFill="1" applyBorder="1" applyAlignment="1">
      <alignment horizontal="center" vertical="center" wrapText="1"/>
    </xf>
    <xf numFmtId="172" fontId="62" fillId="34" borderId="68" xfId="0" applyNumberFormat="1" applyFont="1" applyFill="1" applyBorder="1" applyAlignment="1">
      <alignment horizontal="center" vertical="center" wrapText="1"/>
    </xf>
    <xf numFmtId="2" fontId="176" fillId="34" borderId="33" xfId="0" applyNumberFormat="1" applyFont="1" applyFill="1" applyBorder="1" applyAlignment="1">
      <alignment horizontal="center" vertical="center" wrapText="1"/>
    </xf>
    <xf numFmtId="172" fontId="62" fillId="34" borderId="0" xfId="0" applyNumberFormat="1" applyFont="1" applyFill="1" applyBorder="1" applyAlignment="1">
      <alignment horizontal="right" vertical="center" wrapText="1"/>
    </xf>
    <xf numFmtId="0" fontId="62" fillId="34" borderId="28" xfId="0" applyFont="1" applyFill="1" applyBorder="1" applyAlignment="1">
      <alignment horizontal="left" vertical="center" wrapText="1"/>
    </xf>
    <xf numFmtId="0" fontId="62" fillId="34" borderId="0" xfId="0" applyFont="1" applyFill="1" applyAlignment="1">
      <alignment/>
    </xf>
    <xf numFmtId="0" fontId="62" fillId="34" borderId="84" xfId="0" applyFont="1" applyFill="1" applyBorder="1" applyAlignment="1">
      <alignment horizontal="center" vertical="center"/>
    </xf>
    <xf numFmtId="0" fontId="62" fillId="34" borderId="79" xfId="0" applyFont="1" applyFill="1" applyBorder="1" applyAlignment="1">
      <alignment horizontal="center" vertical="center" wrapText="1"/>
    </xf>
    <xf numFmtId="0" fontId="62" fillId="34" borderId="80" xfId="0" applyFont="1" applyFill="1" applyBorder="1" applyAlignment="1">
      <alignment horizontal="center" vertical="center" wrapText="1"/>
    </xf>
    <xf numFmtId="0" fontId="62" fillId="34" borderId="131" xfId="0" applyFont="1" applyFill="1" applyBorder="1" applyAlignment="1">
      <alignment horizontal="center" vertical="center" wrapText="1"/>
    </xf>
    <xf numFmtId="0" fontId="62" fillId="34" borderId="132" xfId="0" applyFont="1" applyFill="1" applyBorder="1" applyAlignment="1">
      <alignment horizontal="center" vertical="center" wrapText="1"/>
    </xf>
    <xf numFmtId="0" fontId="62" fillId="34" borderId="133" xfId="0" applyFont="1" applyFill="1" applyBorder="1" applyAlignment="1">
      <alignment horizontal="center" vertical="center" wrapText="1"/>
    </xf>
    <xf numFmtId="0" fontId="62" fillId="34" borderId="134" xfId="0" applyFont="1" applyFill="1" applyBorder="1" applyAlignment="1">
      <alignment horizontal="center" vertical="center" wrapText="1"/>
    </xf>
    <xf numFmtId="0" fontId="62" fillId="34" borderId="81" xfId="0" applyFont="1" applyFill="1" applyBorder="1" applyAlignment="1">
      <alignment horizontal="center" vertical="center" wrapText="1"/>
    </xf>
    <xf numFmtId="0" fontId="62" fillId="34" borderId="13" xfId="0" applyFont="1" applyFill="1" applyBorder="1" applyAlignment="1">
      <alignment horizontal="center" vertical="center" wrapText="1"/>
    </xf>
    <xf numFmtId="0" fontId="62" fillId="34" borderId="38" xfId="0" applyFont="1" applyFill="1" applyBorder="1" applyAlignment="1">
      <alignment horizontal="center" vertical="center" wrapText="1"/>
    </xf>
    <xf numFmtId="0" fontId="62" fillId="34" borderId="54" xfId="0" applyFont="1" applyFill="1" applyBorder="1" applyAlignment="1">
      <alignment horizontal="center" vertical="center" wrapText="1"/>
    </xf>
    <xf numFmtId="0" fontId="62" fillId="34" borderId="135" xfId="0" applyFont="1" applyFill="1" applyBorder="1" applyAlignment="1">
      <alignment horizontal="center" vertical="center" wrapText="1"/>
    </xf>
    <xf numFmtId="0" fontId="62" fillId="34" borderId="18" xfId="0" applyFont="1" applyFill="1" applyBorder="1" applyAlignment="1">
      <alignment horizontal="center" vertical="center" textRotation="180" wrapText="1"/>
    </xf>
    <xf numFmtId="0" fontId="62" fillId="34" borderId="82" xfId="0" applyFont="1" applyFill="1" applyBorder="1" applyAlignment="1">
      <alignment horizontal="center" vertical="center" wrapText="1"/>
    </xf>
    <xf numFmtId="0" fontId="62" fillId="34" borderId="67" xfId="0" applyFont="1" applyFill="1" applyBorder="1" applyAlignment="1">
      <alignment horizontal="center" vertical="center" textRotation="180" wrapText="1"/>
    </xf>
    <xf numFmtId="0" fontId="62" fillId="34" borderId="17" xfId="0" applyFont="1" applyFill="1" applyBorder="1" applyAlignment="1">
      <alignment horizontal="center" vertical="center" textRotation="180" wrapText="1"/>
    </xf>
    <xf numFmtId="0" fontId="62" fillId="34" borderId="140" xfId="0" applyFont="1" applyFill="1" applyBorder="1" applyAlignment="1">
      <alignment horizontal="center" vertical="center" textRotation="180" wrapText="1"/>
    </xf>
    <xf numFmtId="0" fontId="62" fillId="34" borderId="13" xfId="0" applyFont="1" applyFill="1" applyBorder="1" applyAlignment="1">
      <alignment vertical="center" wrapText="1"/>
    </xf>
    <xf numFmtId="0" fontId="62" fillId="34" borderId="13" xfId="0" applyFont="1" applyFill="1" applyBorder="1" applyAlignment="1">
      <alignment wrapText="1"/>
    </xf>
    <xf numFmtId="0" fontId="62" fillId="34" borderId="30" xfId="0" applyFont="1" applyFill="1" applyBorder="1" applyAlignment="1">
      <alignment vertical="center" wrapText="1"/>
    </xf>
    <xf numFmtId="0" fontId="62" fillId="34" borderId="43" xfId="0" applyFont="1" applyFill="1" applyBorder="1" applyAlignment="1">
      <alignment horizontal="left" vertical="center" wrapText="1"/>
    </xf>
    <xf numFmtId="0" fontId="62" fillId="34" borderId="60" xfId="0" applyFont="1" applyFill="1" applyBorder="1" applyAlignment="1">
      <alignment horizontal="center" vertical="center" wrapText="1"/>
    </xf>
    <xf numFmtId="0" fontId="62" fillId="34" borderId="31" xfId="0" applyFont="1" applyFill="1" applyBorder="1" applyAlignment="1">
      <alignment vertical="center" wrapText="1"/>
    </xf>
    <xf numFmtId="2" fontId="277" fillId="34" borderId="31" xfId="0" applyNumberFormat="1" applyFont="1" applyFill="1" applyBorder="1" applyAlignment="1">
      <alignment horizontal="center" vertical="center" wrapText="1"/>
    </xf>
    <xf numFmtId="0" fontId="66" fillId="34" borderId="30" xfId="0" applyFont="1" applyFill="1" applyBorder="1" applyAlignment="1">
      <alignment horizontal="left" vertical="top" wrapText="1"/>
    </xf>
    <xf numFmtId="2" fontId="62" fillId="34" borderId="30" xfId="0" applyNumberFormat="1" applyFont="1" applyFill="1" applyBorder="1" applyAlignment="1">
      <alignment horizontal="left" vertical="center" wrapText="1"/>
    </xf>
    <xf numFmtId="2" fontId="67" fillId="34" borderId="30" xfId="0" applyNumberFormat="1" applyFont="1" applyFill="1" applyBorder="1" applyAlignment="1">
      <alignment horizontal="left" vertical="center" wrapText="1"/>
    </xf>
    <xf numFmtId="0" fontId="62" fillId="34" borderId="31" xfId="0" applyFont="1" applyFill="1" applyBorder="1" applyAlignment="1">
      <alignment horizontal="center" vertical="center" wrapText="1"/>
    </xf>
    <xf numFmtId="172" fontId="62" fillId="34" borderId="31" xfId="0" applyNumberFormat="1" applyFont="1" applyFill="1" applyBorder="1" applyAlignment="1">
      <alignment horizontal="center" vertical="center" wrapText="1"/>
    </xf>
    <xf numFmtId="172" fontId="62" fillId="34" borderId="30" xfId="0" applyNumberFormat="1" applyFont="1" applyFill="1" applyBorder="1" applyAlignment="1">
      <alignment horizontal="right" vertical="center" wrapText="1"/>
    </xf>
    <xf numFmtId="172" fontId="62" fillId="34" borderId="38" xfId="0" applyNumberFormat="1" applyFont="1" applyFill="1" applyBorder="1" applyAlignment="1">
      <alignment horizontal="right" vertical="center" wrapText="1"/>
    </xf>
    <xf numFmtId="172" fontId="62" fillId="34" borderId="41" xfId="0" applyNumberFormat="1" applyFont="1" applyFill="1" applyBorder="1" applyAlignment="1">
      <alignment horizontal="right" vertical="center" wrapText="1"/>
    </xf>
    <xf numFmtId="0" fontId="8" fillId="34" borderId="0" xfId="0" applyFont="1" applyFill="1" applyBorder="1" applyAlignment="1">
      <alignment horizontal="left" vertical="top" wrapText="1"/>
    </xf>
    <xf numFmtId="0" fontId="10" fillId="34" borderId="0" xfId="0" applyFont="1" applyFill="1" applyAlignment="1">
      <alignment/>
    </xf>
    <xf numFmtId="0" fontId="19" fillId="34" borderId="11" xfId="0" applyFont="1" applyFill="1" applyBorder="1" applyAlignment="1">
      <alignment horizontal="center" vertical="center"/>
    </xf>
    <xf numFmtId="0" fontId="17" fillId="34" borderId="76" xfId="0" applyFont="1" applyFill="1" applyBorder="1" applyAlignment="1">
      <alignment horizontal="center" vertical="center" wrapText="1"/>
    </xf>
    <xf numFmtId="0" fontId="17" fillId="34" borderId="77" xfId="0" applyFont="1" applyFill="1" applyBorder="1" applyAlignment="1">
      <alignment horizontal="center" vertical="center" wrapText="1"/>
    </xf>
    <xf numFmtId="0" fontId="17" fillId="34" borderId="73" xfId="0" applyFont="1" applyFill="1" applyBorder="1" applyAlignment="1">
      <alignment horizontal="center" vertical="center" wrapText="1"/>
    </xf>
    <xf numFmtId="0" fontId="17" fillId="34" borderId="74" xfId="0" applyFont="1" applyFill="1" applyBorder="1" applyAlignment="1">
      <alignment horizontal="center" vertical="center" wrapText="1"/>
    </xf>
    <xf numFmtId="0" fontId="17" fillId="34" borderId="75" xfId="0" applyFont="1" applyFill="1" applyBorder="1" applyAlignment="1">
      <alignment horizontal="center" vertical="center" wrapText="1"/>
    </xf>
    <xf numFmtId="0" fontId="17" fillId="34" borderId="28" xfId="0" applyFont="1" applyFill="1" applyBorder="1" applyAlignment="1">
      <alignment horizontal="center" vertical="center" wrapText="1"/>
    </xf>
    <xf numFmtId="0" fontId="17" fillId="34" borderId="69" xfId="0" applyFont="1" applyFill="1" applyBorder="1" applyAlignment="1">
      <alignment horizontal="center" vertical="center" wrapText="1"/>
    </xf>
    <xf numFmtId="0" fontId="17" fillId="34" borderId="13" xfId="0" applyFont="1" applyFill="1" applyBorder="1" applyAlignment="1">
      <alignment horizontal="center" vertical="center" wrapText="1"/>
    </xf>
    <xf numFmtId="0" fontId="17" fillId="34" borderId="38" xfId="0" applyFont="1" applyFill="1" applyBorder="1" applyAlignment="1">
      <alignment horizontal="center" vertical="center" wrapText="1"/>
    </xf>
    <xf numFmtId="0" fontId="17" fillId="34" borderId="54" xfId="0" applyFont="1" applyFill="1" applyBorder="1" applyAlignment="1">
      <alignment horizontal="center" vertical="center" wrapText="1"/>
    </xf>
    <xf numFmtId="0" fontId="17" fillId="34" borderId="18" xfId="0" applyFont="1" applyFill="1" applyBorder="1" applyAlignment="1">
      <alignment horizontal="center" vertical="center" textRotation="180" wrapText="1"/>
    </xf>
    <xf numFmtId="0" fontId="17" fillId="34" borderId="90" xfId="0" applyFont="1" applyFill="1" applyBorder="1" applyAlignment="1">
      <alignment horizontal="center" vertical="center" wrapText="1"/>
    </xf>
    <xf numFmtId="0" fontId="17" fillId="34" borderId="83" xfId="0" applyFont="1" applyFill="1" applyBorder="1" applyAlignment="1">
      <alignment horizontal="center" vertical="center" wrapText="1"/>
    </xf>
    <xf numFmtId="0" fontId="17" fillId="34" borderId="67" xfId="0" applyFont="1" applyFill="1" applyBorder="1" applyAlignment="1">
      <alignment horizontal="center" vertical="center" textRotation="180" wrapText="1"/>
    </xf>
    <xf numFmtId="0" fontId="17" fillId="34" borderId="17" xfId="0" applyFont="1" applyFill="1" applyBorder="1" applyAlignment="1">
      <alignment horizontal="center" vertical="center" textRotation="180" wrapText="1"/>
    </xf>
    <xf numFmtId="0" fontId="17" fillId="34" borderId="12" xfId="0" applyFont="1" applyFill="1" applyBorder="1" applyAlignment="1">
      <alignment wrapText="1"/>
    </xf>
    <xf numFmtId="2" fontId="243" fillId="34" borderId="39" xfId="0" applyNumberFormat="1" applyFont="1" applyFill="1" applyBorder="1" applyAlignment="1">
      <alignment horizontal="center" vertical="center"/>
    </xf>
    <xf numFmtId="0" fontId="17" fillId="34" borderId="18"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44</xdr:col>
      <xdr:colOff>114300</xdr:colOff>
      <xdr:row>5</xdr:row>
      <xdr:rowOff>800100</xdr:rowOff>
    </xdr:from>
    <xdr:ext cx="180975" cy="266700"/>
    <xdr:sp fLocksText="0">
      <xdr:nvSpPr>
        <xdr:cNvPr id="1" name="TextBox 1"/>
        <xdr:cNvSpPr txBox="1">
          <a:spLocks noChangeArrowheads="1"/>
        </xdr:cNvSpPr>
      </xdr:nvSpPr>
      <xdr:spPr>
        <a:xfrm>
          <a:off x="46329600" y="40957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44</xdr:col>
      <xdr:colOff>114300</xdr:colOff>
      <xdr:row>5</xdr:row>
      <xdr:rowOff>800100</xdr:rowOff>
    </xdr:from>
    <xdr:ext cx="180975" cy="266700"/>
    <xdr:sp fLocksText="0">
      <xdr:nvSpPr>
        <xdr:cNvPr id="2" name="TextBox 2"/>
        <xdr:cNvSpPr txBox="1">
          <a:spLocks noChangeArrowheads="1"/>
        </xdr:cNvSpPr>
      </xdr:nvSpPr>
      <xdr:spPr>
        <a:xfrm>
          <a:off x="46329600" y="40957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219075</xdr:colOff>
      <xdr:row>0</xdr:row>
      <xdr:rowOff>0</xdr:rowOff>
    </xdr:from>
    <xdr:ext cx="180975" cy="266700"/>
    <xdr:sp fLocksText="0">
      <xdr:nvSpPr>
        <xdr:cNvPr id="1" name="TextBox 1"/>
        <xdr:cNvSpPr txBox="1">
          <a:spLocks noChangeArrowheads="1"/>
        </xdr:cNvSpPr>
      </xdr:nvSpPr>
      <xdr:spPr>
        <a:xfrm>
          <a:off x="63036450" y="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20</xdr:col>
      <xdr:colOff>0</xdr:colOff>
      <xdr:row>0</xdr:row>
      <xdr:rowOff>0</xdr:rowOff>
    </xdr:from>
    <xdr:ext cx="180975" cy="266700"/>
    <xdr:sp fLocksText="0">
      <xdr:nvSpPr>
        <xdr:cNvPr id="2" name="TextBox 2"/>
        <xdr:cNvSpPr txBox="1">
          <a:spLocks noChangeArrowheads="1"/>
        </xdr:cNvSpPr>
      </xdr:nvSpPr>
      <xdr:spPr>
        <a:xfrm>
          <a:off x="51120675" y="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50</xdr:col>
      <xdr:colOff>409575</xdr:colOff>
      <xdr:row>5</xdr:row>
      <xdr:rowOff>781050</xdr:rowOff>
    </xdr:from>
    <xdr:ext cx="180975" cy="266700"/>
    <xdr:sp fLocksText="0">
      <xdr:nvSpPr>
        <xdr:cNvPr id="3" name="TextBox 3"/>
        <xdr:cNvSpPr txBox="1">
          <a:spLocks noChangeArrowheads="1"/>
        </xdr:cNvSpPr>
      </xdr:nvSpPr>
      <xdr:spPr>
        <a:xfrm>
          <a:off x="139255500" y="61817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24</xdr:col>
      <xdr:colOff>38100</xdr:colOff>
      <xdr:row>0</xdr:row>
      <xdr:rowOff>0</xdr:rowOff>
    </xdr:from>
    <xdr:ext cx="180975" cy="266700"/>
    <xdr:sp fLocksText="0">
      <xdr:nvSpPr>
        <xdr:cNvPr id="4" name="TextBox 4"/>
        <xdr:cNvSpPr txBox="1">
          <a:spLocks noChangeArrowheads="1"/>
        </xdr:cNvSpPr>
      </xdr:nvSpPr>
      <xdr:spPr>
        <a:xfrm>
          <a:off x="62855475" y="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24</xdr:col>
      <xdr:colOff>200025</xdr:colOff>
      <xdr:row>0</xdr:row>
      <xdr:rowOff>0</xdr:rowOff>
    </xdr:from>
    <xdr:ext cx="180975" cy="266700"/>
    <xdr:sp fLocksText="0">
      <xdr:nvSpPr>
        <xdr:cNvPr id="5" name="TextBox 5"/>
        <xdr:cNvSpPr txBox="1">
          <a:spLocks noChangeArrowheads="1"/>
        </xdr:cNvSpPr>
      </xdr:nvSpPr>
      <xdr:spPr>
        <a:xfrm>
          <a:off x="63017400" y="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20</xdr:col>
      <xdr:colOff>0</xdr:colOff>
      <xdr:row>0</xdr:row>
      <xdr:rowOff>0</xdr:rowOff>
    </xdr:from>
    <xdr:ext cx="180975" cy="266700"/>
    <xdr:sp fLocksText="0">
      <xdr:nvSpPr>
        <xdr:cNvPr id="6" name="TextBox 6"/>
        <xdr:cNvSpPr txBox="1">
          <a:spLocks noChangeArrowheads="1"/>
        </xdr:cNvSpPr>
      </xdr:nvSpPr>
      <xdr:spPr>
        <a:xfrm>
          <a:off x="51120675" y="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209550</xdr:colOff>
      <xdr:row>0</xdr:row>
      <xdr:rowOff>0</xdr:rowOff>
    </xdr:from>
    <xdr:ext cx="180975" cy="266700"/>
    <xdr:sp fLocksText="0">
      <xdr:nvSpPr>
        <xdr:cNvPr id="1" name="TextBox 1"/>
        <xdr:cNvSpPr txBox="1">
          <a:spLocks noChangeArrowheads="1"/>
        </xdr:cNvSpPr>
      </xdr:nvSpPr>
      <xdr:spPr>
        <a:xfrm>
          <a:off x="27260550" y="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19</xdr:col>
      <xdr:colOff>885825</xdr:colOff>
      <xdr:row>0</xdr:row>
      <xdr:rowOff>0</xdr:rowOff>
    </xdr:from>
    <xdr:ext cx="190500" cy="266700"/>
    <xdr:sp fLocksText="0">
      <xdr:nvSpPr>
        <xdr:cNvPr id="2" name="TextBox 2"/>
        <xdr:cNvSpPr txBox="1">
          <a:spLocks noChangeArrowheads="1"/>
        </xdr:cNvSpPr>
      </xdr:nvSpPr>
      <xdr:spPr>
        <a:xfrm>
          <a:off x="24536400" y="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50</xdr:col>
      <xdr:colOff>381000</xdr:colOff>
      <xdr:row>0</xdr:row>
      <xdr:rowOff>0</xdr:rowOff>
    </xdr:from>
    <xdr:ext cx="180975" cy="266700"/>
    <xdr:sp fLocksText="0">
      <xdr:nvSpPr>
        <xdr:cNvPr id="3" name="TextBox 3"/>
        <xdr:cNvSpPr txBox="1">
          <a:spLocks noChangeArrowheads="1"/>
        </xdr:cNvSpPr>
      </xdr:nvSpPr>
      <xdr:spPr>
        <a:xfrm>
          <a:off x="44024550" y="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24</xdr:col>
      <xdr:colOff>95250</xdr:colOff>
      <xdr:row>5</xdr:row>
      <xdr:rowOff>790575</xdr:rowOff>
    </xdr:from>
    <xdr:ext cx="180975" cy="266700"/>
    <xdr:sp fLocksText="0">
      <xdr:nvSpPr>
        <xdr:cNvPr id="4" name="TextBox 4"/>
        <xdr:cNvSpPr txBox="1">
          <a:spLocks noChangeArrowheads="1"/>
        </xdr:cNvSpPr>
      </xdr:nvSpPr>
      <xdr:spPr>
        <a:xfrm>
          <a:off x="27146250" y="34861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219075</xdr:colOff>
      <xdr:row>0</xdr:row>
      <xdr:rowOff>0</xdr:rowOff>
    </xdr:from>
    <xdr:ext cx="180975" cy="266700"/>
    <xdr:sp fLocksText="0">
      <xdr:nvSpPr>
        <xdr:cNvPr id="1" name="TextBox 1"/>
        <xdr:cNvSpPr txBox="1">
          <a:spLocks noChangeArrowheads="1"/>
        </xdr:cNvSpPr>
      </xdr:nvSpPr>
      <xdr:spPr>
        <a:xfrm>
          <a:off x="31918275" y="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20</xdr:col>
      <xdr:colOff>0</xdr:colOff>
      <xdr:row>0</xdr:row>
      <xdr:rowOff>0</xdr:rowOff>
    </xdr:from>
    <xdr:ext cx="180975" cy="266700"/>
    <xdr:sp fLocksText="0">
      <xdr:nvSpPr>
        <xdr:cNvPr id="2" name="TextBox 2"/>
        <xdr:cNvSpPr txBox="1">
          <a:spLocks noChangeArrowheads="1"/>
        </xdr:cNvSpPr>
      </xdr:nvSpPr>
      <xdr:spPr>
        <a:xfrm>
          <a:off x="29498925" y="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50</xdr:col>
      <xdr:colOff>409575</xdr:colOff>
      <xdr:row>5</xdr:row>
      <xdr:rowOff>790575</xdr:rowOff>
    </xdr:from>
    <xdr:ext cx="180975" cy="266700"/>
    <xdr:sp fLocksText="0">
      <xdr:nvSpPr>
        <xdr:cNvPr id="3" name="TextBox 3"/>
        <xdr:cNvSpPr txBox="1">
          <a:spLocks noChangeArrowheads="1"/>
        </xdr:cNvSpPr>
      </xdr:nvSpPr>
      <xdr:spPr>
        <a:xfrm>
          <a:off x="47958375" y="35814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24</xdr:col>
      <xdr:colOff>219075</xdr:colOff>
      <xdr:row>0</xdr:row>
      <xdr:rowOff>0</xdr:rowOff>
    </xdr:from>
    <xdr:ext cx="180975" cy="266700"/>
    <xdr:sp fLocksText="0">
      <xdr:nvSpPr>
        <xdr:cNvPr id="4" name="TextBox 4"/>
        <xdr:cNvSpPr txBox="1">
          <a:spLocks noChangeArrowheads="1"/>
        </xdr:cNvSpPr>
      </xdr:nvSpPr>
      <xdr:spPr>
        <a:xfrm>
          <a:off x="31918275" y="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20</xdr:col>
      <xdr:colOff>0</xdr:colOff>
      <xdr:row>0</xdr:row>
      <xdr:rowOff>0</xdr:rowOff>
    </xdr:from>
    <xdr:ext cx="180975" cy="266700"/>
    <xdr:sp fLocksText="0">
      <xdr:nvSpPr>
        <xdr:cNvPr id="5" name="TextBox 5"/>
        <xdr:cNvSpPr txBox="1">
          <a:spLocks noChangeArrowheads="1"/>
        </xdr:cNvSpPr>
      </xdr:nvSpPr>
      <xdr:spPr>
        <a:xfrm>
          <a:off x="29498925" y="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50</xdr:col>
      <xdr:colOff>409575</xdr:colOff>
      <xdr:row>5</xdr:row>
      <xdr:rowOff>790575</xdr:rowOff>
    </xdr:from>
    <xdr:ext cx="180975" cy="266700"/>
    <xdr:sp fLocksText="0">
      <xdr:nvSpPr>
        <xdr:cNvPr id="6" name="TextBox 6"/>
        <xdr:cNvSpPr txBox="1">
          <a:spLocks noChangeArrowheads="1"/>
        </xdr:cNvSpPr>
      </xdr:nvSpPr>
      <xdr:spPr>
        <a:xfrm>
          <a:off x="47958375" y="35814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219075</xdr:colOff>
      <xdr:row>0</xdr:row>
      <xdr:rowOff>0</xdr:rowOff>
    </xdr:from>
    <xdr:ext cx="180975" cy="266700"/>
    <xdr:sp fLocksText="0">
      <xdr:nvSpPr>
        <xdr:cNvPr id="1" name="TextBox 1"/>
        <xdr:cNvSpPr txBox="1">
          <a:spLocks noChangeArrowheads="1"/>
        </xdr:cNvSpPr>
      </xdr:nvSpPr>
      <xdr:spPr>
        <a:xfrm>
          <a:off x="31061025" y="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20</xdr:col>
      <xdr:colOff>0</xdr:colOff>
      <xdr:row>0</xdr:row>
      <xdr:rowOff>0</xdr:rowOff>
    </xdr:from>
    <xdr:ext cx="180975" cy="266700"/>
    <xdr:sp fLocksText="0">
      <xdr:nvSpPr>
        <xdr:cNvPr id="2" name="TextBox 2"/>
        <xdr:cNvSpPr txBox="1">
          <a:spLocks noChangeArrowheads="1"/>
        </xdr:cNvSpPr>
      </xdr:nvSpPr>
      <xdr:spPr>
        <a:xfrm>
          <a:off x="28641675" y="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50</xdr:col>
      <xdr:colOff>409575</xdr:colOff>
      <xdr:row>5</xdr:row>
      <xdr:rowOff>800100</xdr:rowOff>
    </xdr:from>
    <xdr:ext cx="180975" cy="266700"/>
    <xdr:sp fLocksText="0">
      <xdr:nvSpPr>
        <xdr:cNvPr id="3" name="TextBox 3"/>
        <xdr:cNvSpPr txBox="1">
          <a:spLocks noChangeArrowheads="1"/>
        </xdr:cNvSpPr>
      </xdr:nvSpPr>
      <xdr:spPr>
        <a:xfrm>
          <a:off x="47101125" y="32670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24</xdr:col>
      <xdr:colOff>219075</xdr:colOff>
      <xdr:row>0</xdr:row>
      <xdr:rowOff>0</xdr:rowOff>
    </xdr:from>
    <xdr:ext cx="180975" cy="266700"/>
    <xdr:sp fLocksText="0">
      <xdr:nvSpPr>
        <xdr:cNvPr id="4" name="TextBox 4"/>
        <xdr:cNvSpPr txBox="1">
          <a:spLocks noChangeArrowheads="1"/>
        </xdr:cNvSpPr>
      </xdr:nvSpPr>
      <xdr:spPr>
        <a:xfrm>
          <a:off x="31061025" y="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20</xdr:col>
      <xdr:colOff>0</xdr:colOff>
      <xdr:row>0</xdr:row>
      <xdr:rowOff>0</xdr:rowOff>
    </xdr:from>
    <xdr:ext cx="180975" cy="266700"/>
    <xdr:sp fLocksText="0">
      <xdr:nvSpPr>
        <xdr:cNvPr id="5" name="TextBox 5"/>
        <xdr:cNvSpPr txBox="1">
          <a:spLocks noChangeArrowheads="1"/>
        </xdr:cNvSpPr>
      </xdr:nvSpPr>
      <xdr:spPr>
        <a:xfrm>
          <a:off x="28641675" y="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50</xdr:col>
      <xdr:colOff>409575</xdr:colOff>
      <xdr:row>5</xdr:row>
      <xdr:rowOff>800100</xdr:rowOff>
    </xdr:from>
    <xdr:ext cx="180975" cy="266700"/>
    <xdr:sp fLocksText="0">
      <xdr:nvSpPr>
        <xdr:cNvPr id="6" name="TextBox 6"/>
        <xdr:cNvSpPr txBox="1">
          <a:spLocks noChangeArrowheads="1"/>
        </xdr:cNvSpPr>
      </xdr:nvSpPr>
      <xdr:spPr>
        <a:xfrm>
          <a:off x="47101125" y="32670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219075</xdr:colOff>
      <xdr:row>0</xdr:row>
      <xdr:rowOff>0</xdr:rowOff>
    </xdr:from>
    <xdr:ext cx="180975" cy="266700"/>
    <xdr:sp fLocksText="0">
      <xdr:nvSpPr>
        <xdr:cNvPr id="1" name="TextBox 1"/>
        <xdr:cNvSpPr txBox="1">
          <a:spLocks noChangeArrowheads="1"/>
        </xdr:cNvSpPr>
      </xdr:nvSpPr>
      <xdr:spPr>
        <a:xfrm>
          <a:off x="33461325" y="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20</xdr:col>
      <xdr:colOff>0</xdr:colOff>
      <xdr:row>0</xdr:row>
      <xdr:rowOff>0</xdr:rowOff>
    </xdr:from>
    <xdr:ext cx="180975" cy="266700"/>
    <xdr:sp fLocksText="0">
      <xdr:nvSpPr>
        <xdr:cNvPr id="2" name="TextBox 2"/>
        <xdr:cNvSpPr txBox="1">
          <a:spLocks noChangeArrowheads="1"/>
        </xdr:cNvSpPr>
      </xdr:nvSpPr>
      <xdr:spPr>
        <a:xfrm>
          <a:off x="31413450" y="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50</xdr:col>
      <xdr:colOff>409575</xdr:colOff>
      <xdr:row>5</xdr:row>
      <xdr:rowOff>790575</xdr:rowOff>
    </xdr:from>
    <xdr:ext cx="180975" cy="266700"/>
    <xdr:sp fLocksText="0">
      <xdr:nvSpPr>
        <xdr:cNvPr id="3" name="TextBox 3"/>
        <xdr:cNvSpPr txBox="1">
          <a:spLocks noChangeArrowheads="1"/>
        </xdr:cNvSpPr>
      </xdr:nvSpPr>
      <xdr:spPr>
        <a:xfrm>
          <a:off x="49501425" y="35718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45</xdr:col>
      <xdr:colOff>38100</xdr:colOff>
      <xdr:row>5</xdr:row>
      <xdr:rowOff>790575</xdr:rowOff>
    </xdr:from>
    <xdr:ext cx="180975" cy="266700"/>
    <xdr:sp fLocksText="0">
      <xdr:nvSpPr>
        <xdr:cNvPr id="4" name="TextBox 4"/>
        <xdr:cNvSpPr txBox="1">
          <a:spLocks noChangeArrowheads="1"/>
        </xdr:cNvSpPr>
      </xdr:nvSpPr>
      <xdr:spPr>
        <a:xfrm>
          <a:off x="46081950" y="35718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219075</xdr:colOff>
      <xdr:row>0</xdr:row>
      <xdr:rowOff>0</xdr:rowOff>
    </xdr:from>
    <xdr:ext cx="180975" cy="266700"/>
    <xdr:sp fLocksText="0">
      <xdr:nvSpPr>
        <xdr:cNvPr id="1" name="TextBox 1"/>
        <xdr:cNvSpPr txBox="1">
          <a:spLocks noChangeArrowheads="1"/>
        </xdr:cNvSpPr>
      </xdr:nvSpPr>
      <xdr:spPr>
        <a:xfrm>
          <a:off x="35490150" y="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20</xdr:col>
      <xdr:colOff>0</xdr:colOff>
      <xdr:row>0</xdr:row>
      <xdr:rowOff>0</xdr:rowOff>
    </xdr:from>
    <xdr:ext cx="180975" cy="266700"/>
    <xdr:sp fLocksText="0">
      <xdr:nvSpPr>
        <xdr:cNvPr id="2" name="TextBox 2"/>
        <xdr:cNvSpPr txBox="1">
          <a:spLocks noChangeArrowheads="1"/>
        </xdr:cNvSpPr>
      </xdr:nvSpPr>
      <xdr:spPr>
        <a:xfrm>
          <a:off x="33442275" y="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50</xdr:col>
      <xdr:colOff>419100</xdr:colOff>
      <xdr:row>5</xdr:row>
      <xdr:rowOff>790575</xdr:rowOff>
    </xdr:from>
    <xdr:ext cx="180975" cy="266700"/>
    <xdr:sp fLocksText="0">
      <xdr:nvSpPr>
        <xdr:cNvPr id="3" name="TextBox 3"/>
        <xdr:cNvSpPr txBox="1">
          <a:spLocks noChangeArrowheads="1"/>
        </xdr:cNvSpPr>
      </xdr:nvSpPr>
      <xdr:spPr>
        <a:xfrm>
          <a:off x="51539775" y="33147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45</xdr:col>
      <xdr:colOff>38100</xdr:colOff>
      <xdr:row>5</xdr:row>
      <xdr:rowOff>790575</xdr:rowOff>
    </xdr:from>
    <xdr:ext cx="180975" cy="266700"/>
    <xdr:sp fLocksText="0">
      <xdr:nvSpPr>
        <xdr:cNvPr id="4" name="TextBox 4"/>
        <xdr:cNvSpPr txBox="1">
          <a:spLocks noChangeArrowheads="1"/>
        </xdr:cNvSpPr>
      </xdr:nvSpPr>
      <xdr:spPr>
        <a:xfrm>
          <a:off x="48110775" y="33147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219075</xdr:colOff>
      <xdr:row>0</xdr:row>
      <xdr:rowOff>0</xdr:rowOff>
    </xdr:from>
    <xdr:ext cx="180975" cy="266700"/>
    <xdr:sp fLocksText="0">
      <xdr:nvSpPr>
        <xdr:cNvPr id="1" name="TextBox 1"/>
        <xdr:cNvSpPr txBox="1">
          <a:spLocks noChangeArrowheads="1"/>
        </xdr:cNvSpPr>
      </xdr:nvSpPr>
      <xdr:spPr>
        <a:xfrm>
          <a:off x="35766375" y="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20</xdr:col>
      <xdr:colOff>0</xdr:colOff>
      <xdr:row>0</xdr:row>
      <xdr:rowOff>0</xdr:rowOff>
    </xdr:from>
    <xdr:ext cx="180975" cy="266700"/>
    <xdr:sp fLocksText="0">
      <xdr:nvSpPr>
        <xdr:cNvPr id="2" name="TextBox 2"/>
        <xdr:cNvSpPr txBox="1">
          <a:spLocks noChangeArrowheads="1"/>
        </xdr:cNvSpPr>
      </xdr:nvSpPr>
      <xdr:spPr>
        <a:xfrm>
          <a:off x="32842200" y="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50</xdr:col>
      <xdr:colOff>409575</xdr:colOff>
      <xdr:row>5</xdr:row>
      <xdr:rowOff>790575</xdr:rowOff>
    </xdr:from>
    <xdr:ext cx="180975" cy="266700"/>
    <xdr:sp fLocksText="0">
      <xdr:nvSpPr>
        <xdr:cNvPr id="3" name="TextBox 3"/>
        <xdr:cNvSpPr txBox="1">
          <a:spLocks noChangeArrowheads="1"/>
        </xdr:cNvSpPr>
      </xdr:nvSpPr>
      <xdr:spPr>
        <a:xfrm>
          <a:off x="51806475" y="31337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45</xdr:col>
      <xdr:colOff>38100</xdr:colOff>
      <xdr:row>5</xdr:row>
      <xdr:rowOff>790575</xdr:rowOff>
    </xdr:from>
    <xdr:ext cx="180975" cy="266700"/>
    <xdr:sp fLocksText="0">
      <xdr:nvSpPr>
        <xdr:cNvPr id="4" name="TextBox 4"/>
        <xdr:cNvSpPr txBox="1">
          <a:spLocks noChangeArrowheads="1"/>
        </xdr:cNvSpPr>
      </xdr:nvSpPr>
      <xdr:spPr>
        <a:xfrm>
          <a:off x="48387000" y="31337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219075</xdr:colOff>
      <xdr:row>0</xdr:row>
      <xdr:rowOff>0</xdr:rowOff>
    </xdr:from>
    <xdr:ext cx="180975" cy="266700"/>
    <xdr:sp fLocksText="0">
      <xdr:nvSpPr>
        <xdr:cNvPr id="1" name="TextBox 1"/>
        <xdr:cNvSpPr txBox="1">
          <a:spLocks noChangeArrowheads="1"/>
        </xdr:cNvSpPr>
      </xdr:nvSpPr>
      <xdr:spPr>
        <a:xfrm>
          <a:off x="35042475" y="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20</xdr:col>
      <xdr:colOff>0</xdr:colOff>
      <xdr:row>0</xdr:row>
      <xdr:rowOff>0</xdr:rowOff>
    </xdr:from>
    <xdr:ext cx="180975" cy="266700"/>
    <xdr:sp fLocksText="0">
      <xdr:nvSpPr>
        <xdr:cNvPr id="2" name="TextBox 2"/>
        <xdr:cNvSpPr txBox="1">
          <a:spLocks noChangeArrowheads="1"/>
        </xdr:cNvSpPr>
      </xdr:nvSpPr>
      <xdr:spPr>
        <a:xfrm>
          <a:off x="32994600" y="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50</xdr:col>
      <xdr:colOff>409575</xdr:colOff>
      <xdr:row>5</xdr:row>
      <xdr:rowOff>800100</xdr:rowOff>
    </xdr:from>
    <xdr:ext cx="180975" cy="266700"/>
    <xdr:sp fLocksText="0">
      <xdr:nvSpPr>
        <xdr:cNvPr id="3" name="TextBox 3"/>
        <xdr:cNvSpPr txBox="1">
          <a:spLocks noChangeArrowheads="1"/>
        </xdr:cNvSpPr>
      </xdr:nvSpPr>
      <xdr:spPr>
        <a:xfrm>
          <a:off x="51082575" y="42195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45</xdr:col>
      <xdr:colOff>38100</xdr:colOff>
      <xdr:row>5</xdr:row>
      <xdr:rowOff>800100</xdr:rowOff>
    </xdr:from>
    <xdr:ext cx="180975" cy="266700"/>
    <xdr:sp fLocksText="0">
      <xdr:nvSpPr>
        <xdr:cNvPr id="4" name="TextBox 4"/>
        <xdr:cNvSpPr txBox="1">
          <a:spLocks noChangeArrowheads="1"/>
        </xdr:cNvSpPr>
      </xdr:nvSpPr>
      <xdr:spPr>
        <a:xfrm>
          <a:off x="47663100" y="42195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51</xdr:col>
      <xdr:colOff>152400</xdr:colOff>
      <xdr:row>0</xdr:row>
      <xdr:rowOff>0</xdr:rowOff>
    </xdr:from>
    <xdr:ext cx="180975" cy="266700"/>
    <xdr:sp fLocksText="0">
      <xdr:nvSpPr>
        <xdr:cNvPr id="1" name="TextBox 1"/>
        <xdr:cNvSpPr txBox="1">
          <a:spLocks noChangeArrowheads="1"/>
        </xdr:cNvSpPr>
      </xdr:nvSpPr>
      <xdr:spPr>
        <a:xfrm>
          <a:off x="59731275" y="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51</xdr:col>
      <xdr:colOff>152400</xdr:colOff>
      <xdr:row>6</xdr:row>
      <xdr:rowOff>0</xdr:rowOff>
    </xdr:from>
    <xdr:ext cx="180975" cy="257175"/>
    <xdr:sp fLocksText="0">
      <xdr:nvSpPr>
        <xdr:cNvPr id="2" name="TextBox 2"/>
        <xdr:cNvSpPr txBox="1">
          <a:spLocks noChangeArrowheads="1"/>
        </xdr:cNvSpPr>
      </xdr:nvSpPr>
      <xdr:spPr>
        <a:xfrm>
          <a:off x="59731275" y="686752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51</xdr:col>
      <xdr:colOff>152400</xdr:colOff>
      <xdr:row>5</xdr:row>
      <xdr:rowOff>800100</xdr:rowOff>
    </xdr:from>
    <xdr:ext cx="180975" cy="266700"/>
    <xdr:sp fLocksText="0">
      <xdr:nvSpPr>
        <xdr:cNvPr id="3" name="TextBox 3"/>
        <xdr:cNvSpPr txBox="1">
          <a:spLocks noChangeArrowheads="1"/>
        </xdr:cNvSpPr>
      </xdr:nvSpPr>
      <xdr:spPr>
        <a:xfrm>
          <a:off x="59731275" y="45148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29</xdr:row>
      <xdr:rowOff>38100</xdr:rowOff>
    </xdr:from>
    <xdr:to>
      <xdr:col>0</xdr:col>
      <xdr:colOff>133350</xdr:colOff>
      <xdr:row>29</xdr:row>
      <xdr:rowOff>76200</xdr:rowOff>
    </xdr:to>
    <xdr:pic>
      <xdr:nvPicPr>
        <xdr:cNvPr id="1" name="Picture 3"/>
        <xdr:cNvPicPr preferRelativeResize="1">
          <a:picLocks noChangeAspect="1"/>
        </xdr:cNvPicPr>
      </xdr:nvPicPr>
      <xdr:blipFill>
        <a:blip r:embed="rId1"/>
        <a:stretch>
          <a:fillRect/>
        </a:stretch>
      </xdr:blipFill>
      <xdr:spPr>
        <a:xfrm>
          <a:off x="0" y="22402800"/>
          <a:ext cx="133350" cy="38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571500</xdr:colOff>
      <xdr:row>5</xdr:row>
      <xdr:rowOff>800100</xdr:rowOff>
    </xdr:from>
    <xdr:ext cx="190500" cy="266700"/>
    <xdr:sp fLocksText="0">
      <xdr:nvSpPr>
        <xdr:cNvPr id="1" name="TextBox 1"/>
        <xdr:cNvSpPr txBox="1">
          <a:spLocks noChangeArrowheads="1"/>
        </xdr:cNvSpPr>
      </xdr:nvSpPr>
      <xdr:spPr>
        <a:xfrm>
          <a:off x="34185225" y="481965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50</xdr:col>
      <xdr:colOff>409575</xdr:colOff>
      <xdr:row>5</xdr:row>
      <xdr:rowOff>790575</xdr:rowOff>
    </xdr:from>
    <xdr:ext cx="180975" cy="266700"/>
    <xdr:sp fLocksText="0">
      <xdr:nvSpPr>
        <xdr:cNvPr id="1" name="TextBox 1"/>
        <xdr:cNvSpPr txBox="1">
          <a:spLocks noChangeArrowheads="1"/>
        </xdr:cNvSpPr>
      </xdr:nvSpPr>
      <xdr:spPr>
        <a:xfrm>
          <a:off x="49082325" y="45148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50</xdr:col>
      <xdr:colOff>409575</xdr:colOff>
      <xdr:row>7</xdr:row>
      <xdr:rowOff>790575</xdr:rowOff>
    </xdr:from>
    <xdr:ext cx="180975" cy="266700"/>
    <xdr:sp fLocksText="0">
      <xdr:nvSpPr>
        <xdr:cNvPr id="1" name="TextBox 1"/>
        <xdr:cNvSpPr txBox="1">
          <a:spLocks noChangeArrowheads="1"/>
        </xdr:cNvSpPr>
      </xdr:nvSpPr>
      <xdr:spPr>
        <a:xfrm>
          <a:off x="49510950" y="44958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419100</xdr:colOff>
      <xdr:row>5</xdr:row>
      <xdr:rowOff>790575</xdr:rowOff>
    </xdr:from>
    <xdr:ext cx="180975" cy="266700"/>
    <xdr:sp fLocksText="0">
      <xdr:nvSpPr>
        <xdr:cNvPr id="1" name="TextBox 1"/>
        <xdr:cNvSpPr txBox="1">
          <a:spLocks noChangeArrowheads="1"/>
        </xdr:cNvSpPr>
      </xdr:nvSpPr>
      <xdr:spPr>
        <a:xfrm>
          <a:off x="39071550" y="45339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0</xdr:colOff>
      <xdr:row>5</xdr:row>
      <xdr:rowOff>819150</xdr:rowOff>
    </xdr:from>
    <xdr:ext cx="180975" cy="247650"/>
    <xdr:sp fLocksText="0">
      <xdr:nvSpPr>
        <xdr:cNvPr id="1" name="TextBox 1"/>
        <xdr:cNvSpPr txBox="1">
          <a:spLocks noChangeArrowheads="1"/>
        </xdr:cNvSpPr>
      </xdr:nvSpPr>
      <xdr:spPr>
        <a:xfrm>
          <a:off x="43557825" y="5324475"/>
          <a:ext cx="180975"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19</xdr:col>
      <xdr:colOff>1209675</xdr:colOff>
      <xdr:row>5</xdr:row>
      <xdr:rowOff>819150</xdr:rowOff>
    </xdr:from>
    <xdr:ext cx="180975" cy="247650"/>
    <xdr:sp fLocksText="0">
      <xdr:nvSpPr>
        <xdr:cNvPr id="2" name="TextBox 2"/>
        <xdr:cNvSpPr txBox="1">
          <a:spLocks noChangeArrowheads="1"/>
        </xdr:cNvSpPr>
      </xdr:nvSpPr>
      <xdr:spPr>
        <a:xfrm>
          <a:off x="42852975" y="5324475"/>
          <a:ext cx="180975"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409575</xdr:colOff>
      <xdr:row>5</xdr:row>
      <xdr:rowOff>819150</xdr:rowOff>
    </xdr:from>
    <xdr:ext cx="180975" cy="247650"/>
    <xdr:sp fLocksText="0">
      <xdr:nvSpPr>
        <xdr:cNvPr id="3" name="TextBox 3"/>
        <xdr:cNvSpPr txBox="1">
          <a:spLocks noChangeArrowheads="1"/>
        </xdr:cNvSpPr>
      </xdr:nvSpPr>
      <xdr:spPr>
        <a:xfrm>
          <a:off x="45796200" y="5324475"/>
          <a:ext cx="180975"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49</xdr:col>
      <xdr:colOff>409575</xdr:colOff>
      <xdr:row>5</xdr:row>
      <xdr:rowOff>819150</xdr:rowOff>
    </xdr:from>
    <xdr:ext cx="180975" cy="247650"/>
    <xdr:sp fLocksText="0">
      <xdr:nvSpPr>
        <xdr:cNvPr id="4" name="TextBox 4"/>
        <xdr:cNvSpPr txBox="1">
          <a:spLocks noChangeArrowheads="1"/>
        </xdr:cNvSpPr>
      </xdr:nvSpPr>
      <xdr:spPr>
        <a:xfrm>
          <a:off x="62293500" y="5324475"/>
          <a:ext cx="180975"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219075</xdr:colOff>
      <xdr:row>0</xdr:row>
      <xdr:rowOff>0</xdr:rowOff>
    </xdr:from>
    <xdr:ext cx="180975" cy="266700"/>
    <xdr:sp fLocksText="0">
      <xdr:nvSpPr>
        <xdr:cNvPr id="5" name="TextBox 7"/>
        <xdr:cNvSpPr txBox="1">
          <a:spLocks noChangeArrowheads="1"/>
        </xdr:cNvSpPr>
      </xdr:nvSpPr>
      <xdr:spPr>
        <a:xfrm>
          <a:off x="45605700" y="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20</xdr:col>
      <xdr:colOff>0</xdr:colOff>
      <xdr:row>0</xdr:row>
      <xdr:rowOff>0</xdr:rowOff>
    </xdr:from>
    <xdr:ext cx="180975" cy="266700"/>
    <xdr:sp fLocksText="0">
      <xdr:nvSpPr>
        <xdr:cNvPr id="6" name="TextBox 8"/>
        <xdr:cNvSpPr txBox="1">
          <a:spLocks noChangeArrowheads="1"/>
        </xdr:cNvSpPr>
      </xdr:nvSpPr>
      <xdr:spPr>
        <a:xfrm>
          <a:off x="43557825" y="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49</xdr:col>
      <xdr:colOff>409575</xdr:colOff>
      <xdr:row>5</xdr:row>
      <xdr:rowOff>819150</xdr:rowOff>
    </xdr:from>
    <xdr:ext cx="180975" cy="247650"/>
    <xdr:sp fLocksText="0">
      <xdr:nvSpPr>
        <xdr:cNvPr id="7" name="TextBox 9"/>
        <xdr:cNvSpPr txBox="1">
          <a:spLocks noChangeArrowheads="1"/>
        </xdr:cNvSpPr>
      </xdr:nvSpPr>
      <xdr:spPr>
        <a:xfrm>
          <a:off x="62293500" y="5324475"/>
          <a:ext cx="180975"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180975</xdr:colOff>
      <xdr:row>0</xdr:row>
      <xdr:rowOff>0</xdr:rowOff>
    </xdr:from>
    <xdr:ext cx="180975" cy="266700"/>
    <xdr:sp fLocksText="0">
      <xdr:nvSpPr>
        <xdr:cNvPr id="8" name="TextBox 10"/>
        <xdr:cNvSpPr txBox="1">
          <a:spLocks noChangeArrowheads="1"/>
        </xdr:cNvSpPr>
      </xdr:nvSpPr>
      <xdr:spPr>
        <a:xfrm>
          <a:off x="45567600" y="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19</xdr:col>
      <xdr:colOff>1171575</xdr:colOff>
      <xdr:row>0</xdr:row>
      <xdr:rowOff>0</xdr:rowOff>
    </xdr:from>
    <xdr:ext cx="190500" cy="266700"/>
    <xdr:sp fLocksText="0">
      <xdr:nvSpPr>
        <xdr:cNvPr id="9" name="TextBox 11"/>
        <xdr:cNvSpPr txBox="1">
          <a:spLocks noChangeArrowheads="1"/>
        </xdr:cNvSpPr>
      </xdr:nvSpPr>
      <xdr:spPr>
        <a:xfrm>
          <a:off x="42814875" y="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49</xdr:col>
      <xdr:colOff>390525</xdr:colOff>
      <xdr:row>5</xdr:row>
      <xdr:rowOff>762000</xdr:rowOff>
    </xdr:from>
    <xdr:ext cx="190500" cy="285750"/>
    <xdr:sp fLocksText="0">
      <xdr:nvSpPr>
        <xdr:cNvPr id="10" name="TextBox 12"/>
        <xdr:cNvSpPr txBox="1">
          <a:spLocks noChangeArrowheads="1"/>
        </xdr:cNvSpPr>
      </xdr:nvSpPr>
      <xdr:spPr>
        <a:xfrm>
          <a:off x="62274450" y="5267325"/>
          <a:ext cx="190500" cy="2857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180975</xdr:colOff>
      <xdr:row>0</xdr:row>
      <xdr:rowOff>0</xdr:rowOff>
    </xdr:from>
    <xdr:ext cx="180975" cy="266700"/>
    <xdr:sp fLocksText="0">
      <xdr:nvSpPr>
        <xdr:cNvPr id="11" name="TextBox 13"/>
        <xdr:cNvSpPr txBox="1">
          <a:spLocks noChangeArrowheads="1"/>
        </xdr:cNvSpPr>
      </xdr:nvSpPr>
      <xdr:spPr>
        <a:xfrm>
          <a:off x="45567600" y="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19</xdr:col>
      <xdr:colOff>1171575</xdr:colOff>
      <xdr:row>0</xdr:row>
      <xdr:rowOff>0</xdr:rowOff>
    </xdr:from>
    <xdr:ext cx="190500" cy="266700"/>
    <xdr:sp fLocksText="0">
      <xdr:nvSpPr>
        <xdr:cNvPr id="12" name="TextBox 14"/>
        <xdr:cNvSpPr txBox="1">
          <a:spLocks noChangeArrowheads="1"/>
        </xdr:cNvSpPr>
      </xdr:nvSpPr>
      <xdr:spPr>
        <a:xfrm>
          <a:off x="42814875" y="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49</xdr:col>
      <xdr:colOff>390525</xdr:colOff>
      <xdr:row>5</xdr:row>
      <xdr:rowOff>762000</xdr:rowOff>
    </xdr:from>
    <xdr:ext cx="190500" cy="285750"/>
    <xdr:sp fLocksText="0">
      <xdr:nvSpPr>
        <xdr:cNvPr id="13" name="TextBox 15"/>
        <xdr:cNvSpPr txBox="1">
          <a:spLocks noChangeArrowheads="1"/>
        </xdr:cNvSpPr>
      </xdr:nvSpPr>
      <xdr:spPr>
        <a:xfrm>
          <a:off x="62274450" y="5267325"/>
          <a:ext cx="190500" cy="2857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219075</xdr:colOff>
      <xdr:row>0</xdr:row>
      <xdr:rowOff>0</xdr:rowOff>
    </xdr:from>
    <xdr:ext cx="180975" cy="266700"/>
    <xdr:sp fLocksText="0">
      <xdr:nvSpPr>
        <xdr:cNvPr id="14" name="TextBox 16"/>
        <xdr:cNvSpPr txBox="1">
          <a:spLocks noChangeArrowheads="1"/>
        </xdr:cNvSpPr>
      </xdr:nvSpPr>
      <xdr:spPr>
        <a:xfrm>
          <a:off x="45605700" y="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20</xdr:col>
      <xdr:colOff>0</xdr:colOff>
      <xdr:row>0</xdr:row>
      <xdr:rowOff>0</xdr:rowOff>
    </xdr:from>
    <xdr:ext cx="180975" cy="266700"/>
    <xdr:sp fLocksText="0">
      <xdr:nvSpPr>
        <xdr:cNvPr id="15" name="TextBox 17"/>
        <xdr:cNvSpPr txBox="1">
          <a:spLocks noChangeArrowheads="1"/>
        </xdr:cNvSpPr>
      </xdr:nvSpPr>
      <xdr:spPr>
        <a:xfrm>
          <a:off x="43557825" y="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49</xdr:col>
      <xdr:colOff>409575</xdr:colOff>
      <xdr:row>5</xdr:row>
      <xdr:rowOff>819150</xdr:rowOff>
    </xdr:from>
    <xdr:ext cx="180975" cy="247650"/>
    <xdr:sp fLocksText="0">
      <xdr:nvSpPr>
        <xdr:cNvPr id="16" name="TextBox 18"/>
        <xdr:cNvSpPr txBox="1">
          <a:spLocks noChangeArrowheads="1"/>
        </xdr:cNvSpPr>
      </xdr:nvSpPr>
      <xdr:spPr>
        <a:xfrm>
          <a:off x="62293500" y="5324475"/>
          <a:ext cx="180975"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180975</xdr:colOff>
      <xdr:row>0</xdr:row>
      <xdr:rowOff>0</xdr:rowOff>
    </xdr:from>
    <xdr:ext cx="180975" cy="266700"/>
    <xdr:sp fLocksText="0">
      <xdr:nvSpPr>
        <xdr:cNvPr id="17" name="TextBox 19"/>
        <xdr:cNvSpPr txBox="1">
          <a:spLocks noChangeArrowheads="1"/>
        </xdr:cNvSpPr>
      </xdr:nvSpPr>
      <xdr:spPr>
        <a:xfrm>
          <a:off x="45567600" y="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19</xdr:col>
      <xdr:colOff>1171575</xdr:colOff>
      <xdr:row>0</xdr:row>
      <xdr:rowOff>0</xdr:rowOff>
    </xdr:from>
    <xdr:ext cx="190500" cy="266700"/>
    <xdr:sp fLocksText="0">
      <xdr:nvSpPr>
        <xdr:cNvPr id="18" name="TextBox 20"/>
        <xdr:cNvSpPr txBox="1">
          <a:spLocks noChangeArrowheads="1"/>
        </xdr:cNvSpPr>
      </xdr:nvSpPr>
      <xdr:spPr>
        <a:xfrm>
          <a:off x="42814875" y="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49</xdr:col>
      <xdr:colOff>390525</xdr:colOff>
      <xdr:row>5</xdr:row>
      <xdr:rowOff>762000</xdr:rowOff>
    </xdr:from>
    <xdr:ext cx="190500" cy="285750"/>
    <xdr:sp fLocksText="0">
      <xdr:nvSpPr>
        <xdr:cNvPr id="19" name="TextBox 21"/>
        <xdr:cNvSpPr txBox="1">
          <a:spLocks noChangeArrowheads="1"/>
        </xdr:cNvSpPr>
      </xdr:nvSpPr>
      <xdr:spPr>
        <a:xfrm>
          <a:off x="62274450" y="5267325"/>
          <a:ext cx="190500" cy="2857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180975</xdr:colOff>
      <xdr:row>0</xdr:row>
      <xdr:rowOff>0</xdr:rowOff>
    </xdr:from>
    <xdr:ext cx="180975" cy="266700"/>
    <xdr:sp fLocksText="0">
      <xdr:nvSpPr>
        <xdr:cNvPr id="20" name="TextBox 22"/>
        <xdr:cNvSpPr txBox="1">
          <a:spLocks noChangeArrowheads="1"/>
        </xdr:cNvSpPr>
      </xdr:nvSpPr>
      <xdr:spPr>
        <a:xfrm>
          <a:off x="45567600" y="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19</xdr:col>
      <xdr:colOff>1171575</xdr:colOff>
      <xdr:row>0</xdr:row>
      <xdr:rowOff>0</xdr:rowOff>
    </xdr:from>
    <xdr:ext cx="190500" cy="266700"/>
    <xdr:sp fLocksText="0">
      <xdr:nvSpPr>
        <xdr:cNvPr id="21" name="TextBox 23"/>
        <xdr:cNvSpPr txBox="1">
          <a:spLocks noChangeArrowheads="1"/>
        </xdr:cNvSpPr>
      </xdr:nvSpPr>
      <xdr:spPr>
        <a:xfrm>
          <a:off x="42814875" y="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49</xdr:col>
      <xdr:colOff>390525</xdr:colOff>
      <xdr:row>5</xdr:row>
      <xdr:rowOff>762000</xdr:rowOff>
    </xdr:from>
    <xdr:ext cx="190500" cy="285750"/>
    <xdr:sp fLocksText="0">
      <xdr:nvSpPr>
        <xdr:cNvPr id="22" name="TextBox 24"/>
        <xdr:cNvSpPr txBox="1">
          <a:spLocks noChangeArrowheads="1"/>
        </xdr:cNvSpPr>
      </xdr:nvSpPr>
      <xdr:spPr>
        <a:xfrm>
          <a:off x="62274450" y="5267325"/>
          <a:ext cx="190500" cy="2857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209550</xdr:colOff>
      <xdr:row>0</xdr:row>
      <xdr:rowOff>0</xdr:rowOff>
    </xdr:from>
    <xdr:ext cx="180975" cy="266700"/>
    <xdr:sp fLocksText="0">
      <xdr:nvSpPr>
        <xdr:cNvPr id="1" name="TextBox 1"/>
        <xdr:cNvSpPr txBox="1">
          <a:spLocks noChangeArrowheads="1"/>
        </xdr:cNvSpPr>
      </xdr:nvSpPr>
      <xdr:spPr>
        <a:xfrm>
          <a:off x="40252650" y="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20</xdr:col>
      <xdr:colOff>0</xdr:colOff>
      <xdr:row>0</xdr:row>
      <xdr:rowOff>0</xdr:rowOff>
    </xdr:from>
    <xdr:ext cx="180975" cy="266700"/>
    <xdr:sp fLocksText="0">
      <xdr:nvSpPr>
        <xdr:cNvPr id="2" name="TextBox 2"/>
        <xdr:cNvSpPr txBox="1">
          <a:spLocks noChangeArrowheads="1"/>
        </xdr:cNvSpPr>
      </xdr:nvSpPr>
      <xdr:spPr>
        <a:xfrm>
          <a:off x="38214300" y="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49</xdr:col>
      <xdr:colOff>409575</xdr:colOff>
      <xdr:row>5</xdr:row>
      <xdr:rowOff>790575</xdr:rowOff>
    </xdr:from>
    <xdr:ext cx="190500" cy="276225"/>
    <xdr:sp fLocksText="0">
      <xdr:nvSpPr>
        <xdr:cNvPr id="3" name="TextBox 3"/>
        <xdr:cNvSpPr txBox="1">
          <a:spLocks noChangeArrowheads="1"/>
        </xdr:cNvSpPr>
      </xdr:nvSpPr>
      <xdr:spPr>
        <a:xfrm>
          <a:off x="56302275" y="3648075"/>
          <a:ext cx="19050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171450</xdr:colOff>
      <xdr:row>0</xdr:row>
      <xdr:rowOff>0</xdr:rowOff>
    </xdr:from>
    <xdr:ext cx="180975" cy="266700"/>
    <xdr:sp fLocksText="0">
      <xdr:nvSpPr>
        <xdr:cNvPr id="4" name="TextBox 4"/>
        <xdr:cNvSpPr txBox="1">
          <a:spLocks noChangeArrowheads="1"/>
        </xdr:cNvSpPr>
      </xdr:nvSpPr>
      <xdr:spPr>
        <a:xfrm>
          <a:off x="40214550" y="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19</xdr:col>
      <xdr:colOff>1181100</xdr:colOff>
      <xdr:row>0</xdr:row>
      <xdr:rowOff>0</xdr:rowOff>
    </xdr:from>
    <xdr:ext cx="190500" cy="266700"/>
    <xdr:sp fLocksText="0">
      <xdr:nvSpPr>
        <xdr:cNvPr id="5" name="TextBox 5"/>
        <xdr:cNvSpPr txBox="1">
          <a:spLocks noChangeArrowheads="1"/>
        </xdr:cNvSpPr>
      </xdr:nvSpPr>
      <xdr:spPr>
        <a:xfrm>
          <a:off x="37823775" y="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49</xdr:col>
      <xdr:colOff>390525</xdr:colOff>
      <xdr:row>5</xdr:row>
      <xdr:rowOff>771525</xdr:rowOff>
    </xdr:from>
    <xdr:ext cx="190500" cy="276225"/>
    <xdr:sp fLocksText="0">
      <xdr:nvSpPr>
        <xdr:cNvPr id="6" name="TextBox 6"/>
        <xdr:cNvSpPr txBox="1">
          <a:spLocks noChangeArrowheads="1"/>
        </xdr:cNvSpPr>
      </xdr:nvSpPr>
      <xdr:spPr>
        <a:xfrm>
          <a:off x="56283225" y="3629025"/>
          <a:ext cx="19050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23</xdr:col>
      <xdr:colOff>171450</xdr:colOff>
      <xdr:row>0</xdr:row>
      <xdr:rowOff>0</xdr:rowOff>
    </xdr:from>
    <xdr:ext cx="180975" cy="266700"/>
    <xdr:sp fLocksText="0">
      <xdr:nvSpPr>
        <xdr:cNvPr id="7" name="TextBox 7"/>
        <xdr:cNvSpPr txBox="1">
          <a:spLocks noChangeArrowheads="1"/>
        </xdr:cNvSpPr>
      </xdr:nvSpPr>
      <xdr:spPr>
        <a:xfrm>
          <a:off x="40214550" y="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19</xdr:col>
      <xdr:colOff>1181100</xdr:colOff>
      <xdr:row>0</xdr:row>
      <xdr:rowOff>0</xdr:rowOff>
    </xdr:from>
    <xdr:ext cx="190500" cy="266700"/>
    <xdr:sp fLocksText="0">
      <xdr:nvSpPr>
        <xdr:cNvPr id="8" name="TextBox 8"/>
        <xdr:cNvSpPr txBox="1">
          <a:spLocks noChangeArrowheads="1"/>
        </xdr:cNvSpPr>
      </xdr:nvSpPr>
      <xdr:spPr>
        <a:xfrm>
          <a:off x="37823775" y="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49</xdr:col>
      <xdr:colOff>390525</xdr:colOff>
      <xdr:row>5</xdr:row>
      <xdr:rowOff>771525</xdr:rowOff>
    </xdr:from>
    <xdr:ext cx="190500" cy="276225"/>
    <xdr:sp fLocksText="0">
      <xdr:nvSpPr>
        <xdr:cNvPr id="9" name="TextBox 9"/>
        <xdr:cNvSpPr txBox="1">
          <a:spLocks noChangeArrowheads="1"/>
        </xdr:cNvSpPr>
      </xdr:nvSpPr>
      <xdr:spPr>
        <a:xfrm>
          <a:off x="56283225" y="3629025"/>
          <a:ext cx="19050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gazine%20&amp;%20Reports%20Division\Raid\&#1575;&#1587;&#1593;&#1575;&#1585;%20&#1575;&#1604;&#1601;&#1575;&#1574;&#1583;&#1577;%20&#1604;&#1588;&#1607;&#1585;%20&#1575;&#1584;&#1575;&#1585;%202020\&#1575;&#1587;&#1593;&#1575;&#1585;%20&#1575;&#1604;&#1601;&#1575;&#1574;&#1583;&#1577;%20&#1581;&#1587;&#1576;%20&#1575;&#1604;&#1605;&#1589;&#1575;&#1585;&#1601;%20%20&#1604;&#1593;&#1575;&#1605;%20201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580;&#1583;&#1575;&#1608;&#1604;%20&#1571;&#1587;&#1593;&#1575;&#1585;%20&#1575;&#1604;&#1601;&#1575;&#1574;&#1583;&#1577;%20-%20&#1588;&#1607;&#1585;%20&#1570;&#1610;&#1575;&#1585;%202020\&#1575;&#1587;&#1593;&#1575;&#1585;%20&#1575;&#1604;&#1601;&#1575;&#1574;&#1583;&#1577;%20&#1581;&#1587;&#1576;%20&#1575;&#1604;&#1605;&#1589;&#1575;&#1585;&#1601;%20%20&#1604;&#1593;&#1575;&#1605;%20202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575;&#1587;&#1593;&#1575;&#1585;%20&#1575;&#1604;&#1601;&#1575;&#1574;&#1583;&#1577;%20&#1581;&#1587;&#1576;%20&#1575;&#1604;&#1605;&#1589;&#1575;&#1585;&#1601;%20%20&#1604;&#1593;&#1575;&#1605;%202020%20(Autosaved)1.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575;&#1587;&#1593;&#1575;&#1585;%20&#1575;&#1604;&#1601;&#1575;&#1574;&#1583;&#1577;%20&#1581;&#1587;&#1576;%20&#1575;&#1604;&#1605;&#1589;&#1575;&#1585;&#1601;%20%20&#1604;&#1593;&#1575;&#1605;%20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الرافدين 1 "/>
      <sheetName val="الرشيد 2"/>
      <sheetName val="العراقي للتجارة 3"/>
      <sheetName val="بغداد 4"/>
      <sheetName val="التجاري العراقي 5"/>
      <sheetName val="الشرق الاوسط 6"/>
      <sheetName val="الاستثمار العراقي 7"/>
      <sheetName val="المتحد للاستثمار 8 "/>
      <sheetName val="دار السلام 9"/>
      <sheetName val="الموصل 10"/>
      <sheetName val="بابل 11"/>
      <sheetName val="الاهلي العراقي 12"/>
      <sheetName val="الائتمان العراقي 13"/>
      <sheetName val="الاقتصاد 14"/>
      <sheetName val="سومر 15"/>
      <sheetName val="الخليج 16 "/>
      <sheetName val="الوركاء 17 "/>
      <sheetName val="الشمال 18"/>
      <sheetName val="الاتحاد العراقي 19 "/>
      <sheetName val="اشور 20"/>
      <sheetName val="المنصور 21"/>
      <sheetName val="الزراعي التركي 22 "/>
      <sheetName val="الهدى 23"/>
      <sheetName val="بيبلوس 24 "/>
      <sheetName val="عبر العراق 25 "/>
      <sheetName val="انتركونتننتال 26  "/>
      <sheetName val="وقفلر 27"/>
      <sheetName val="الاعتماد اللبناني 28"/>
      <sheetName val="ايش 29"/>
      <sheetName val="اربيل 30"/>
      <sheetName val="التنمية الدولي 31 "/>
      <sheetName val="ملي ايران 32 "/>
      <sheetName val="البحر المتوسط 33"/>
      <sheetName val="البنك اللبناني الفرنسي 34"/>
      <sheetName val="فرنسبنك 35 "/>
      <sheetName val="الاقليم التجاري 36 "/>
      <sheetName val="بيروت والبلاد العربية 37 "/>
      <sheetName val="بارسيان 38 "/>
      <sheetName val="لبنان والمهجر 39"/>
      <sheetName val="بنك عودة 40"/>
      <sheetName val="الصناعي A"/>
      <sheetName val="الزراعي التعاوني B"/>
      <sheetName val="العقاري C"/>
      <sheetName val="المعدل السنوي للمصارف 201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الرافدين 1 "/>
      <sheetName val="الرشيد 2"/>
      <sheetName val="العراقي للتجارة 3"/>
      <sheetName val="بغداد 4"/>
      <sheetName val="التجاري العراقي 5"/>
      <sheetName val="الشرق الاوسط 6"/>
      <sheetName val="الاستثمار العراقي 7"/>
      <sheetName val="المتحد للاستثمار 8 "/>
      <sheetName val="دار السلام 9"/>
      <sheetName val="الموصل 10"/>
      <sheetName val="بابل 11"/>
      <sheetName val="الاهلي العراقي 12"/>
      <sheetName val="الائتمان العراقي 13"/>
      <sheetName val="الاقتصاد 14"/>
      <sheetName val="سومر 15"/>
      <sheetName val="الخليج 16 "/>
      <sheetName val="الوركاء 17 "/>
      <sheetName val="الشمال 18"/>
      <sheetName val="الاتحاد العراقي 19 "/>
      <sheetName val="اشور 20"/>
      <sheetName val="المنصور 21"/>
      <sheetName val="الزراعي التركي 22 "/>
      <sheetName val="الهدى 23"/>
      <sheetName val="بيبلوس 24 "/>
      <sheetName val="عبر العراق 25 "/>
      <sheetName val="انتركونتننتال 26  "/>
      <sheetName val="وقفلر 27"/>
      <sheetName val="الاعتماد اللبناني 28"/>
      <sheetName val="ايش 29"/>
      <sheetName val="اربيل 30"/>
      <sheetName val="التنمية الدولي 31 "/>
      <sheetName val="ملي ايران 32 "/>
      <sheetName val="البحر المتوسط 33"/>
      <sheetName val="البنك اللبناني الفرنسي 34"/>
      <sheetName val="فرنسبنك 35 "/>
      <sheetName val="الاقليم التجاري 36 "/>
      <sheetName val="بيروت والبلاد العربية 37 "/>
      <sheetName val="بارسيان 38 "/>
      <sheetName val="لبنان والمهجر 39"/>
      <sheetName val="بنك عودة 40"/>
      <sheetName val="بنك مياب 41"/>
      <sheetName val="الصناعي A"/>
      <sheetName val="الزراعي التعاوني B"/>
      <sheetName val="العقاري C"/>
      <sheetName val="المعدل السنوي للمصارف 2016"/>
    </sheetNames>
    <sheetDataSet>
      <sheetData sheetId="0">
        <row r="8">
          <cell r="C8">
            <v>4</v>
          </cell>
          <cell r="D8">
            <v>4.5</v>
          </cell>
          <cell r="E8">
            <v>5</v>
          </cell>
          <cell r="F8">
            <v>5.75</v>
          </cell>
          <cell r="J8">
            <v>9</v>
          </cell>
          <cell r="K8">
            <v>10</v>
          </cell>
          <cell r="L8">
            <v>11</v>
          </cell>
          <cell r="M8">
            <v>1</v>
          </cell>
          <cell r="N8">
            <v>1.5</v>
          </cell>
          <cell r="O8">
            <v>1.75</v>
          </cell>
          <cell r="P8">
            <v>3.25</v>
          </cell>
          <cell r="Q8">
            <v>8</v>
          </cell>
          <cell r="R8">
            <v>9</v>
          </cell>
          <cell r="S8">
            <v>10</v>
          </cell>
        </row>
        <row r="9">
          <cell r="C9">
            <v>4</v>
          </cell>
          <cell r="D9">
            <v>4.5</v>
          </cell>
          <cell r="E9">
            <v>5</v>
          </cell>
          <cell r="F9">
            <v>5.75</v>
          </cell>
          <cell r="J9">
            <v>9</v>
          </cell>
          <cell r="K9">
            <v>10</v>
          </cell>
          <cell r="L9">
            <v>11</v>
          </cell>
          <cell r="M9">
            <v>1</v>
          </cell>
          <cell r="N9">
            <v>1.5</v>
          </cell>
          <cell r="O9">
            <v>1.75</v>
          </cell>
          <cell r="P9">
            <v>3.25</v>
          </cell>
          <cell r="Q9">
            <v>8</v>
          </cell>
          <cell r="R9">
            <v>9</v>
          </cell>
          <cell r="S9">
            <v>10</v>
          </cell>
        </row>
        <row r="10">
          <cell r="C10">
            <v>4</v>
          </cell>
          <cell r="D10">
            <v>4.5</v>
          </cell>
          <cell r="E10">
            <v>5</v>
          </cell>
          <cell r="F10">
            <v>5.75</v>
          </cell>
          <cell r="J10">
            <v>9</v>
          </cell>
          <cell r="K10">
            <v>10</v>
          </cell>
          <cell r="L10">
            <v>11</v>
          </cell>
          <cell r="M10">
            <v>1</v>
          </cell>
          <cell r="N10">
            <v>1.5</v>
          </cell>
          <cell r="O10">
            <v>1.75</v>
          </cell>
          <cell r="P10">
            <v>3.25</v>
          </cell>
          <cell r="Q10">
            <v>8</v>
          </cell>
          <cell r="R10">
            <v>9</v>
          </cell>
          <cell r="S10">
            <v>10</v>
          </cell>
        </row>
        <row r="11">
          <cell r="C11">
            <v>4</v>
          </cell>
          <cell r="D11">
            <v>4.5</v>
          </cell>
          <cell r="E11">
            <v>5</v>
          </cell>
          <cell r="F11">
            <v>5.75</v>
          </cell>
          <cell r="J11">
            <v>9</v>
          </cell>
          <cell r="K11">
            <v>10</v>
          </cell>
          <cell r="L11">
            <v>11</v>
          </cell>
          <cell r="M11">
            <v>1</v>
          </cell>
          <cell r="N11">
            <v>1.5</v>
          </cell>
          <cell r="O11">
            <v>1.75</v>
          </cell>
          <cell r="P11">
            <v>3.25</v>
          </cell>
          <cell r="Q11">
            <v>8</v>
          </cell>
          <cell r="R11">
            <v>9</v>
          </cell>
          <cell r="S11">
            <v>10</v>
          </cell>
        </row>
      </sheetData>
      <sheetData sheetId="1">
        <row r="8">
          <cell r="C8">
            <v>3.5</v>
          </cell>
          <cell r="D8">
            <v>4.5</v>
          </cell>
          <cell r="E8">
            <v>5</v>
          </cell>
          <cell r="F8">
            <v>6.5</v>
          </cell>
          <cell r="H8">
            <v>10</v>
          </cell>
          <cell r="I8">
            <v>10</v>
          </cell>
          <cell r="J8">
            <v>10</v>
          </cell>
          <cell r="K8">
            <v>11</v>
          </cell>
          <cell r="L8">
            <v>12</v>
          </cell>
          <cell r="M8">
            <v>1</v>
          </cell>
          <cell r="N8">
            <v>1.5</v>
          </cell>
          <cell r="O8">
            <v>1.5</v>
          </cell>
          <cell r="P8">
            <v>2.5</v>
          </cell>
          <cell r="Q8">
            <v>9</v>
          </cell>
          <cell r="R8">
            <v>10</v>
          </cell>
          <cell r="S8">
            <v>10</v>
          </cell>
          <cell r="T8">
            <v>11</v>
          </cell>
        </row>
        <row r="9">
          <cell r="C9">
            <v>3.5</v>
          </cell>
          <cell r="D9">
            <v>4.5</v>
          </cell>
          <cell r="E9">
            <v>5</v>
          </cell>
          <cell r="F9">
            <v>6.5</v>
          </cell>
          <cell r="H9">
            <v>10</v>
          </cell>
          <cell r="I9">
            <v>10</v>
          </cell>
          <cell r="J9">
            <v>10</v>
          </cell>
          <cell r="K9">
            <v>11</v>
          </cell>
          <cell r="L9">
            <v>12</v>
          </cell>
          <cell r="M9">
            <v>1</v>
          </cell>
          <cell r="N9">
            <v>1.5</v>
          </cell>
          <cell r="O9">
            <v>1.5</v>
          </cell>
          <cell r="P9">
            <v>2.5</v>
          </cell>
          <cell r="Q9">
            <v>9</v>
          </cell>
          <cell r="R9">
            <v>10</v>
          </cell>
          <cell r="S9">
            <v>10</v>
          </cell>
          <cell r="T9">
            <v>11</v>
          </cell>
        </row>
      </sheetData>
      <sheetData sheetId="2">
        <row r="8">
          <cell r="C8">
            <v>1</v>
          </cell>
          <cell r="D8">
            <v>1.5</v>
          </cell>
          <cell r="E8">
            <v>2.5</v>
          </cell>
          <cell r="H8">
            <v>10</v>
          </cell>
          <cell r="J8">
            <v>10</v>
          </cell>
          <cell r="K8">
            <v>10</v>
          </cell>
          <cell r="L8">
            <v>10</v>
          </cell>
          <cell r="M8">
            <v>0.5</v>
          </cell>
          <cell r="N8">
            <v>1</v>
          </cell>
          <cell r="O8">
            <v>1.25</v>
          </cell>
          <cell r="Q8">
            <v>8</v>
          </cell>
          <cell r="R8">
            <v>8</v>
          </cell>
          <cell r="S8">
            <v>8</v>
          </cell>
        </row>
        <row r="9">
          <cell r="C9">
            <v>1</v>
          </cell>
          <cell r="D9">
            <v>1.5</v>
          </cell>
          <cell r="E9">
            <v>2.5</v>
          </cell>
          <cell r="H9">
            <v>10</v>
          </cell>
          <cell r="J9">
            <v>10</v>
          </cell>
          <cell r="K9">
            <v>10</v>
          </cell>
          <cell r="L9">
            <v>10</v>
          </cell>
          <cell r="M9">
            <v>0.5</v>
          </cell>
          <cell r="N9">
            <v>1</v>
          </cell>
          <cell r="O9">
            <v>1.25</v>
          </cell>
          <cell r="Q9">
            <v>8</v>
          </cell>
          <cell r="R9">
            <v>8</v>
          </cell>
          <cell r="S9">
            <v>8</v>
          </cell>
        </row>
        <row r="10">
          <cell r="C10">
            <v>1</v>
          </cell>
          <cell r="D10">
            <v>1.5</v>
          </cell>
          <cell r="E10">
            <v>2.5</v>
          </cell>
          <cell r="H10">
            <v>10</v>
          </cell>
          <cell r="J10">
            <v>10</v>
          </cell>
          <cell r="K10">
            <v>10</v>
          </cell>
          <cell r="L10">
            <v>10</v>
          </cell>
          <cell r="M10">
            <v>0.5</v>
          </cell>
          <cell r="N10">
            <v>0.5</v>
          </cell>
          <cell r="O10">
            <v>0.75</v>
          </cell>
          <cell r="Q10">
            <v>7.5</v>
          </cell>
          <cell r="R10">
            <v>7.5</v>
          </cell>
          <cell r="S10">
            <v>7.5</v>
          </cell>
        </row>
      </sheetData>
      <sheetData sheetId="4">
        <row r="10">
          <cell r="C10">
            <v>0.25</v>
          </cell>
          <cell r="D10">
            <v>0.75</v>
          </cell>
          <cell r="H10">
            <v>12</v>
          </cell>
          <cell r="J10">
            <v>12</v>
          </cell>
          <cell r="K10">
            <v>12</v>
          </cell>
          <cell r="L10">
            <v>12</v>
          </cell>
          <cell r="Q10">
            <v>12</v>
          </cell>
          <cell r="R10">
            <v>12</v>
          </cell>
          <cell r="S10">
            <v>12</v>
          </cell>
          <cell r="T10">
            <v>12</v>
          </cell>
        </row>
        <row r="11">
          <cell r="C11">
            <v>0.25</v>
          </cell>
          <cell r="D11">
            <v>0.75</v>
          </cell>
          <cell r="H11">
            <v>12</v>
          </cell>
          <cell r="J11">
            <v>12</v>
          </cell>
          <cell r="K11">
            <v>12</v>
          </cell>
          <cell r="L11">
            <v>12</v>
          </cell>
          <cell r="Q11">
            <v>12</v>
          </cell>
          <cell r="R11">
            <v>12</v>
          </cell>
          <cell r="S11">
            <v>12</v>
          </cell>
          <cell r="T11">
            <v>12</v>
          </cell>
        </row>
        <row r="12">
          <cell r="C12">
            <v>0.25</v>
          </cell>
          <cell r="H12">
            <v>12</v>
          </cell>
          <cell r="J12">
            <v>12</v>
          </cell>
          <cell r="K12">
            <v>12</v>
          </cell>
          <cell r="L12">
            <v>12</v>
          </cell>
          <cell r="Q12">
            <v>12</v>
          </cell>
          <cell r="R12">
            <v>12</v>
          </cell>
          <cell r="S12">
            <v>12</v>
          </cell>
          <cell r="T12">
            <v>12</v>
          </cell>
        </row>
      </sheetData>
      <sheetData sheetId="5">
        <row r="8">
          <cell r="C8">
            <v>4</v>
          </cell>
          <cell r="D8">
            <v>4.5</v>
          </cell>
          <cell r="E8">
            <v>5</v>
          </cell>
          <cell r="F8">
            <v>6</v>
          </cell>
          <cell r="H8">
            <v>16</v>
          </cell>
          <cell r="J8">
            <v>15</v>
          </cell>
          <cell r="K8">
            <v>16</v>
          </cell>
          <cell r="L8">
            <v>16</v>
          </cell>
          <cell r="M8">
            <v>2</v>
          </cell>
          <cell r="N8">
            <v>2.5</v>
          </cell>
          <cell r="O8">
            <v>3</v>
          </cell>
          <cell r="P8">
            <v>3.5</v>
          </cell>
          <cell r="Q8">
            <v>14</v>
          </cell>
          <cell r="R8">
            <v>15</v>
          </cell>
          <cell r="S8">
            <v>15</v>
          </cell>
        </row>
        <row r="9">
          <cell r="C9">
            <v>4</v>
          </cell>
          <cell r="D9">
            <v>4.5</v>
          </cell>
          <cell r="E9">
            <v>5</v>
          </cell>
          <cell r="F9">
            <v>6</v>
          </cell>
          <cell r="H9">
            <v>16</v>
          </cell>
          <cell r="J9">
            <v>15</v>
          </cell>
          <cell r="K9">
            <v>16</v>
          </cell>
          <cell r="L9">
            <v>16</v>
          </cell>
          <cell r="M9">
            <v>2</v>
          </cell>
          <cell r="N9">
            <v>2.5</v>
          </cell>
          <cell r="O9">
            <v>3</v>
          </cell>
          <cell r="P9">
            <v>3.5</v>
          </cell>
          <cell r="Q9">
            <v>14</v>
          </cell>
          <cell r="R9">
            <v>15</v>
          </cell>
          <cell r="S9">
            <v>15</v>
          </cell>
          <cell r="T9" t="str">
            <v> </v>
          </cell>
        </row>
        <row r="10">
          <cell r="C10">
            <v>4</v>
          </cell>
          <cell r="D10">
            <v>4.5</v>
          </cell>
          <cell r="E10">
            <v>5</v>
          </cell>
          <cell r="F10">
            <v>6</v>
          </cell>
          <cell r="H10">
            <v>16</v>
          </cell>
          <cell r="J10">
            <v>15</v>
          </cell>
          <cell r="K10">
            <v>16</v>
          </cell>
          <cell r="L10">
            <v>16</v>
          </cell>
          <cell r="M10">
            <v>2</v>
          </cell>
          <cell r="N10">
            <v>2.5</v>
          </cell>
          <cell r="O10">
            <v>3</v>
          </cell>
          <cell r="P10">
            <v>3.5</v>
          </cell>
          <cell r="Q10">
            <v>14</v>
          </cell>
          <cell r="R10">
            <v>15</v>
          </cell>
          <cell r="S10">
            <v>15</v>
          </cell>
          <cell r="T10" t="str">
            <v> </v>
          </cell>
        </row>
        <row r="11">
          <cell r="C11">
            <v>4</v>
          </cell>
          <cell r="D11">
            <v>4.5</v>
          </cell>
          <cell r="E11">
            <v>5</v>
          </cell>
          <cell r="F11">
            <v>6</v>
          </cell>
          <cell r="H11">
            <v>16</v>
          </cell>
          <cell r="J11">
            <v>15</v>
          </cell>
          <cell r="K11">
            <v>16</v>
          </cell>
          <cell r="L11">
            <v>16</v>
          </cell>
          <cell r="M11">
            <v>2</v>
          </cell>
          <cell r="N11">
            <v>2.5</v>
          </cell>
          <cell r="O11">
            <v>3</v>
          </cell>
          <cell r="P11">
            <v>3.5</v>
          </cell>
          <cell r="Q11">
            <v>14</v>
          </cell>
          <cell r="R11">
            <v>15</v>
          </cell>
          <cell r="S11">
            <v>15</v>
          </cell>
          <cell r="T11" t="str">
            <v> </v>
          </cell>
        </row>
      </sheetData>
      <sheetData sheetId="6">
        <row r="8">
          <cell r="C8">
            <v>4.5</v>
          </cell>
          <cell r="D8">
            <v>5.25</v>
          </cell>
          <cell r="E8">
            <v>5.5</v>
          </cell>
          <cell r="H8">
            <v>14</v>
          </cell>
          <cell r="I8">
            <v>14</v>
          </cell>
          <cell r="M8">
            <v>3</v>
          </cell>
          <cell r="N8">
            <v>3.5</v>
          </cell>
          <cell r="O8">
            <v>3.75</v>
          </cell>
          <cell r="Q8">
            <v>12</v>
          </cell>
        </row>
        <row r="9">
          <cell r="C9">
            <v>4.5</v>
          </cell>
          <cell r="D9">
            <v>5.25</v>
          </cell>
          <cell r="E9">
            <v>5.5</v>
          </cell>
          <cell r="H9">
            <v>14</v>
          </cell>
          <cell r="I9">
            <v>14</v>
          </cell>
          <cell r="M9">
            <v>3</v>
          </cell>
          <cell r="N9">
            <v>3.5</v>
          </cell>
          <cell r="O9">
            <v>3.75</v>
          </cell>
          <cell r="Q9">
            <v>12</v>
          </cell>
        </row>
        <row r="10">
          <cell r="C10">
            <v>4.5</v>
          </cell>
          <cell r="D10">
            <v>5.25</v>
          </cell>
          <cell r="E10">
            <v>5.5</v>
          </cell>
          <cell r="H10">
            <v>14</v>
          </cell>
          <cell r="I10">
            <v>14</v>
          </cell>
          <cell r="M10">
            <v>3</v>
          </cell>
          <cell r="N10">
            <v>3.5</v>
          </cell>
          <cell r="O10">
            <v>3.75</v>
          </cell>
          <cell r="Q10">
            <v>12</v>
          </cell>
        </row>
        <row r="11">
          <cell r="C11">
            <v>4.5</v>
          </cell>
          <cell r="D11">
            <v>5.25</v>
          </cell>
          <cell r="E11">
            <v>5.5</v>
          </cell>
          <cell r="H11">
            <v>14</v>
          </cell>
          <cell r="I11">
            <v>14</v>
          </cell>
          <cell r="M11">
            <v>3</v>
          </cell>
          <cell r="N11">
            <v>3.5</v>
          </cell>
          <cell r="O11">
            <v>3.75</v>
          </cell>
          <cell r="Q11">
            <v>12</v>
          </cell>
        </row>
      </sheetData>
      <sheetData sheetId="10">
        <row r="8">
          <cell r="C8">
            <v>6</v>
          </cell>
          <cell r="E8">
            <v>7</v>
          </cell>
          <cell r="F8">
            <v>7</v>
          </cell>
          <cell r="H8">
            <v>16</v>
          </cell>
          <cell r="I8">
            <v>15</v>
          </cell>
          <cell r="J8">
            <v>15</v>
          </cell>
          <cell r="M8">
            <v>4</v>
          </cell>
          <cell r="O8">
            <v>5</v>
          </cell>
          <cell r="P8">
            <v>5</v>
          </cell>
          <cell r="Q8">
            <v>14</v>
          </cell>
        </row>
        <row r="9">
          <cell r="C9">
            <v>6</v>
          </cell>
          <cell r="E9">
            <v>7</v>
          </cell>
          <cell r="F9">
            <v>7</v>
          </cell>
          <cell r="H9">
            <v>16</v>
          </cell>
          <cell r="I9">
            <v>15</v>
          </cell>
          <cell r="J9">
            <v>15</v>
          </cell>
          <cell r="M9">
            <v>4</v>
          </cell>
          <cell r="O9">
            <v>5</v>
          </cell>
          <cell r="P9">
            <v>5</v>
          </cell>
          <cell r="Q9">
            <v>14</v>
          </cell>
        </row>
        <row r="10">
          <cell r="C10">
            <v>6</v>
          </cell>
          <cell r="E10">
            <v>7</v>
          </cell>
          <cell r="F10">
            <v>7</v>
          </cell>
          <cell r="H10">
            <v>16</v>
          </cell>
          <cell r="I10">
            <v>15</v>
          </cell>
          <cell r="J10">
            <v>15</v>
          </cell>
          <cell r="M10">
            <v>4</v>
          </cell>
          <cell r="O10">
            <v>5</v>
          </cell>
          <cell r="P10">
            <v>5</v>
          </cell>
          <cell r="Q10">
            <v>14</v>
          </cell>
        </row>
        <row r="11">
          <cell r="C11">
            <v>6</v>
          </cell>
          <cell r="E11">
            <v>7</v>
          </cell>
          <cell r="F11">
            <v>7</v>
          </cell>
          <cell r="H11">
            <v>16</v>
          </cell>
          <cell r="I11">
            <v>15</v>
          </cell>
          <cell r="J11">
            <v>15</v>
          </cell>
          <cell r="M11">
            <v>4</v>
          </cell>
          <cell r="O11">
            <v>5</v>
          </cell>
          <cell r="P11">
            <v>5</v>
          </cell>
          <cell r="Q11">
            <v>14</v>
          </cell>
        </row>
      </sheetData>
      <sheetData sheetId="12">
        <row r="8">
          <cell r="C8">
            <v>1</v>
          </cell>
          <cell r="D8">
            <v>1</v>
          </cell>
          <cell r="E8">
            <v>1.25</v>
          </cell>
          <cell r="H8">
            <v>12</v>
          </cell>
          <cell r="K8">
            <v>11</v>
          </cell>
          <cell r="R8">
            <v>12</v>
          </cell>
        </row>
        <row r="9">
          <cell r="C9">
            <v>1</v>
          </cell>
          <cell r="D9">
            <v>1</v>
          </cell>
          <cell r="E9">
            <v>1.25</v>
          </cell>
          <cell r="H9">
            <v>12</v>
          </cell>
          <cell r="K9">
            <v>11</v>
          </cell>
          <cell r="R9">
            <v>12</v>
          </cell>
        </row>
        <row r="10">
          <cell r="C10">
            <v>1</v>
          </cell>
          <cell r="D10">
            <v>1</v>
          </cell>
          <cell r="E10">
            <v>1.25</v>
          </cell>
          <cell r="H10">
            <v>12</v>
          </cell>
          <cell r="K10">
            <v>11</v>
          </cell>
          <cell r="R10">
            <v>12</v>
          </cell>
        </row>
        <row r="11">
          <cell r="C11">
            <v>1</v>
          </cell>
          <cell r="D11">
            <v>1</v>
          </cell>
          <cell r="E11">
            <v>1.25</v>
          </cell>
          <cell r="H11">
            <v>12</v>
          </cell>
          <cell r="K11">
            <v>11</v>
          </cell>
          <cell r="R11">
            <v>12</v>
          </cell>
        </row>
        <row r="12">
          <cell r="C12">
            <v>1</v>
          </cell>
          <cell r="D12">
            <v>1</v>
          </cell>
          <cell r="E12">
            <v>1.25</v>
          </cell>
          <cell r="H12">
            <v>12</v>
          </cell>
          <cell r="K12">
            <v>11</v>
          </cell>
          <cell r="R12">
            <v>12</v>
          </cell>
        </row>
      </sheetData>
      <sheetData sheetId="13">
        <row r="8">
          <cell r="C8">
            <v>0.005</v>
          </cell>
          <cell r="D8">
            <v>2</v>
          </cell>
          <cell r="E8">
            <v>3</v>
          </cell>
          <cell r="F8">
            <v>3.75</v>
          </cell>
          <cell r="H8">
            <v>10</v>
          </cell>
          <cell r="J8">
            <v>12</v>
          </cell>
          <cell r="K8">
            <v>12</v>
          </cell>
          <cell r="L8">
            <v>12</v>
          </cell>
          <cell r="M8">
            <v>0.005</v>
          </cell>
          <cell r="N8">
            <v>1</v>
          </cell>
          <cell r="O8">
            <v>2</v>
          </cell>
          <cell r="P8">
            <v>2.5</v>
          </cell>
          <cell r="Q8">
            <v>10</v>
          </cell>
          <cell r="R8">
            <v>10</v>
          </cell>
          <cell r="S8">
            <v>10</v>
          </cell>
        </row>
        <row r="9">
          <cell r="C9">
            <v>0.005</v>
          </cell>
          <cell r="D9">
            <v>2</v>
          </cell>
          <cell r="E9">
            <v>3</v>
          </cell>
          <cell r="F9">
            <v>3.75</v>
          </cell>
          <cell r="H9">
            <v>10</v>
          </cell>
          <cell r="J9">
            <v>12</v>
          </cell>
          <cell r="K9">
            <v>12</v>
          </cell>
          <cell r="L9">
            <v>12</v>
          </cell>
          <cell r="M9">
            <v>0.005</v>
          </cell>
          <cell r="N9">
            <v>1</v>
          </cell>
          <cell r="O9">
            <v>2</v>
          </cell>
          <cell r="P9">
            <v>2.5</v>
          </cell>
          <cell r="Q9">
            <v>10</v>
          </cell>
          <cell r="R9">
            <v>10</v>
          </cell>
          <cell r="S9">
            <v>10</v>
          </cell>
        </row>
        <row r="10">
          <cell r="C10">
            <v>0.005</v>
          </cell>
          <cell r="D10">
            <v>2</v>
          </cell>
          <cell r="E10">
            <v>3</v>
          </cell>
          <cell r="F10">
            <v>3.75</v>
          </cell>
          <cell r="H10">
            <v>10</v>
          </cell>
          <cell r="J10">
            <v>12</v>
          </cell>
          <cell r="K10">
            <v>12</v>
          </cell>
          <cell r="L10">
            <v>12</v>
          </cell>
          <cell r="M10">
            <v>0.005</v>
          </cell>
          <cell r="N10">
            <v>1</v>
          </cell>
          <cell r="O10">
            <v>2</v>
          </cell>
          <cell r="P10">
            <v>2.5</v>
          </cell>
          <cell r="Q10">
            <v>10</v>
          </cell>
          <cell r="R10">
            <v>10</v>
          </cell>
          <cell r="S10">
            <v>10</v>
          </cell>
        </row>
        <row r="11">
          <cell r="C11">
            <v>0.005</v>
          </cell>
          <cell r="D11">
            <v>2</v>
          </cell>
          <cell r="E11">
            <v>3</v>
          </cell>
          <cell r="F11">
            <v>3.75</v>
          </cell>
          <cell r="H11">
            <v>10</v>
          </cell>
          <cell r="J11">
            <v>12</v>
          </cell>
          <cell r="K11">
            <v>12</v>
          </cell>
          <cell r="L11">
            <v>12</v>
          </cell>
          <cell r="M11">
            <v>0.005</v>
          </cell>
          <cell r="N11">
            <v>1</v>
          </cell>
          <cell r="O11">
            <v>2</v>
          </cell>
          <cell r="P11">
            <v>2.5</v>
          </cell>
          <cell r="Q11">
            <v>10</v>
          </cell>
          <cell r="R11">
            <v>10</v>
          </cell>
          <cell r="S11">
            <v>10</v>
          </cell>
        </row>
      </sheetData>
      <sheetData sheetId="16">
        <row r="8">
          <cell r="C8">
            <v>2.5</v>
          </cell>
          <cell r="D8">
            <v>4</v>
          </cell>
          <cell r="E8">
            <v>5.5</v>
          </cell>
          <cell r="H8">
            <v>25</v>
          </cell>
          <cell r="I8">
            <v>25</v>
          </cell>
          <cell r="J8">
            <v>25</v>
          </cell>
          <cell r="M8">
            <v>1</v>
          </cell>
          <cell r="Q8">
            <v>25</v>
          </cell>
        </row>
        <row r="9">
          <cell r="C9">
            <v>2.5</v>
          </cell>
          <cell r="D9">
            <v>4</v>
          </cell>
          <cell r="E9">
            <v>5.5</v>
          </cell>
          <cell r="H9">
            <v>25</v>
          </cell>
          <cell r="I9">
            <v>25</v>
          </cell>
          <cell r="J9">
            <v>25</v>
          </cell>
          <cell r="M9">
            <v>1</v>
          </cell>
          <cell r="Q9">
            <v>25</v>
          </cell>
        </row>
        <row r="10">
          <cell r="C10">
            <v>2.5</v>
          </cell>
          <cell r="D10">
            <v>4</v>
          </cell>
          <cell r="E10">
            <v>5.5</v>
          </cell>
          <cell r="H10">
            <v>25</v>
          </cell>
          <cell r="I10">
            <v>25</v>
          </cell>
          <cell r="J10">
            <v>25</v>
          </cell>
          <cell r="M10">
            <v>1</v>
          </cell>
          <cell r="Q10">
            <v>25</v>
          </cell>
        </row>
        <row r="11">
          <cell r="C11">
            <v>2.5</v>
          </cell>
          <cell r="D11">
            <v>4</v>
          </cell>
          <cell r="E11">
            <v>5.5</v>
          </cell>
          <cell r="H11">
            <v>25</v>
          </cell>
          <cell r="I11">
            <v>25</v>
          </cell>
          <cell r="J11">
            <v>25</v>
          </cell>
          <cell r="M11">
            <v>1</v>
          </cell>
          <cell r="Q11">
            <v>25</v>
          </cell>
        </row>
      </sheetData>
      <sheetData sheetId="17">
        <row r="8">
          <cell r="C8">
            <v>1</v>
          </cell>
          <cell r="E8">
            <v>3</v>
          </cell>
          <cell r="F8">
            <v>4</v>
          </cell>
          <cell r="H8">
            <v>11</v>
          </cell>
          <cell r="I8">
            <v>11</v>
          </cell>
          <cell r="J8">
            <v>11</v>
          </cell>
          <cell r="M8">
            <v>1</v>
          </cell>
          <cell r="O8">
            <v>2</v>
          </cell>
          <cell r="P8">
            <v>3</v>
          </cell>
          <cell r="Q8">
            <v>11</v>
          </cell>
        </row>
        <row r="9">
          <cell r="C9">
            <v>1</v>
          </cell>
          <cell r="E9">
            <v>3</v>
          </cell>
          <cell r="F9">
            <v>4</v>
          </cell>
          <cell r="H9">
            <v>11</v>
          </cell>
          <cell r="I9">
            <v>11</v>
          </cell>
          <cell r="J9">
            <v>11</v>
          </cell>
          <cell r="M9">
            <v>1</v>
          </cell>
          <cell r="O9">
            <v>2</v>
          </cell>
          <cell r="P9">
            <v>3</v>
          </cell>
          <cell r="Q9">
            <v>11</v>
          </cell>
        </row>
        <row r="10">
          <cell r="C10">
            <v>1</v>
          </cell>
          <cell r="E10">
            <v>3</v>
          </cell>
          <cell r="F10">
            <v>4</v>
          </cell>
          <cell r="H10">
            <v>11</v>
          </cell>
          <cell r="I10">
            <v>11</v>
          </cell>
          <cell r="J10">
            <v>11</v>
          </cell>
          <cell r="M10">
            <v>1</v>
          </cell>
          <cell r="O10">
            <v>2</v>
          </cell>
          <cell r="P10">
            <v>3</v>
          </cell>
          <cell r="Q10">
            <v>11</v>
          </cell>
        </row>
        <row r="11">
          <cell r="C11">
            <v>1</v>
          </cell>
          <cell r="E11">
            <v>3</v>
          </cell>
          <cell r="F11">
            <v>4</v>
          </cell>
          <cell r="H11">
            <v>11</v>
          </cell>
          <cell r="I11">
            <v>11</v>
          </cell>
          <cell r="J11">
            <v>11</v>
          </cell>
          <cell r="M11">
            <v>1</v>
          </cell>
          <cell r="O11">
            <v>2</v>
          </cell>
          <cell r="P11">
            <v>3</v>
          </cell>
          <cell r="Q11">
            <v>11</v>
          </cell>
        </row>
        <row r="12">
          <cell r="C12">
            <v>1</v>
          </cell>
          <cell r="E12">
            <v>3</v>
          </cell>
          <cell r="F12">
            <v>4</v>
          </cell>
          <cell r="H12">
            <v>11</v>
          </cell>
          <cell r="I12">
            <v>11</v>
          </cell>
          <cell r="J12">
            <v>11</v>
          </cell>
          <cell r="M12">
            <v>1</v>
          </cell>
          <cell r="O12">
            <v>2</v>
          </cell>
          <cell r="P12">
            <v>3</v>
          </cell>
          <cell r="Q12">
            <v>11</v>
          </cell>
        </row>
        <row r="20">
          <cell r="C20">
            <v>1</v>
          </cell>
          <cell r="E20">
            <v>3</v>
          </cell>
          <cell r="F20">
            <v>4</v>
          </cell>
          <cell r="G20" t="e">
            <v>#DIV/0!</v>
          </cell>
          <cell r="H20">
            <v>11</v>
          </cell>
          <cell r="I20">
            <v>11</v>
          </cell>
          <cell r="J20">
            <v>11</v>
          </cell>
          <cell r="M20">
            <v>1</v>
          </cell>
          <cell r="O20">
            <v>2</v>
          </cell>
          <cell r="P20">
            <v>3</v>
          </cell>
        </row>
      </sheetData>
      <sheetData sheetId="18">
        <row r="8">
          <cell r="C8">
            <v>8</v>
          </cell>
          <cell r="D8">
            <v>9</v>
          </cell>
          <cell r="E8">
            <v>10</v>
          </cell>
          <cell r="H8">
            <v>14</v>
          </cell>
          <cell r="I8">
            <v>14</v>
          </cell>
          <cell r="J8">
            <v>12</v>
          </cell>
          <cell r="K8">
            <v>13</v>
          </cell>
          <cell r="M8">
            <v>2</v>
          </cell>
          <cell r="N8">
            <v>2.5</v>
          </cell>
          <cell r="O8">
            <v>3</v>
          </cell>
          <cell r="Q8">
            <v>13</v>
          </cell>
        </row>
        <row r="9">
          <cell r="C9">
            <v>8</v>
          </cell>
          <cell r="D9">
            <v>9</v>
          </cell>
          <cell r="E9">
            <v>10</v>
          </cell>
          <cell r="H9">
            <v>14</v>
          </cell>
          <cell r="I9">
            <v>14</v>
          </cell>
          <cell r="J9">
            <v>12</v>
          </cell>
          <cell r="K9">
            <v>13</v>
          </cell>
          <cell r="M9">
            <v>2</v>
          </cell>
          <cell r="N9">
            <v>2.5</v>
          </cell>
          <cell r="O9">
            <v>3</v>
          </cell>
          <cell r="Q9">
            <v>13</v>
          </cell>
        </row>
        <row r="10">
          <cell r="C10">
            <v>8</v>
          </cell>
          <cell r="D10">
            <v>9</v>
          </cell>
          <cell r="E10">
            <v>10</v>
          </cell>
          <cell r="H10">
            <v>14</v>
          </cell>
          <cell r="I10">
            <v>14</v>
          </cell>
          <cell r="J10">
            <v>12</v>
          </cell>
          <cell r="K10">
            <v>13</v>
          </cell>
          <cell r="M10">
            <v>2</v>
          </cell>
          <cell r="N10">
            <v>2.5</v>
          </cell>
          <cell r="O10">
            <v>3</v>
          </cell>
          <cell r="Q10">
            <v>13</v>
          </cell>
        </row>
        <row r="11">
          <cell r="C11">
            <v>8</v>
          </cell>
          <cell r="D11">
            <v>9</v>
          </cell>
          <cell r="E11">
            <v>10</v>
          </cell>
          <cell r="H11">
            <v>14</v>
          </cell>
          <cell r="I11">
            <v>14</v>
          </cell>
          <cell r="J11">
            <v>12</v>
          </cell>
          <cell r="K11">
            <v>13</v>
          </cell>
          <cell r="M11">
            <v>2</v>
          </cell>
          <cell r="N11">
            <v>2.5</v>
          </cell>
          <cell r="O11">
            <v>3</v>
          </cell>
          <cell r="Q11">
            <v>13</v>
          </cell>
        </row>
      </sheetData>
      <sheetData sheetId="21">
        <row r="8">
          <cell r="C8">
            <v>2</v>
          </cell>
          <cell r="D8">
            <v>2.5</v>
          </cell>
          <cell r="E8">
            <v>3</v>
          </cell>
          <cell r="H8">
            <v>25</v>
          </cell>
          <cell r="J8">
            <v>27</v>
          </cell>
          <cell r="M8">
            <v>0.5</v>
          </cell>
          <cell r="N8">
            <v>1</v>
          </cell>
          <cell r="O8">
            <v>1</v>
          </cell>
          <cell r="Q8">
            <v>25</v>
          </cell>
        </row>
        <row r="9">
          <cell r="C9">
            <v>2</v>
          </cell>
          <cell r="D9">
            <v>2.5</v>
          </cell>
          <cell r="E9">
            <v>3</v>
          </cell>
          <cell r="H9">
            <v>25</v>
          </cell>
          <cell r="J9">
            <v>27</v>
          </cell>
          <cell r="M9">
            <v>0.5</v>
          </cell>
          <cell r="N9">
            <v>1</v>
          </cell>
          <cell r="O9">
            <v>1</v>
          </cell>
          <cell r="Q9">
            <v>25</v>
          </cell>
        </row>
        <row r="10">
          <cell r="C10">
            <v>2</v>
          </cell>
          <cell r="D10">
            <v>2.5</v>
          </cell>
          <cell r="E10">
            <v>3</v>
          </cell>
          <cell r="H10">
            <v>25</v>
          </cell>
          <cell r="J10">
            <v>27</v>
          </cell>
          <cell r="M10">
            <v>0.5</v>
          </cell>
          <cell r="N10">
            <v>1</v>
          </cell>
          <cell r="O10">
            <v>1</v>
          </cell>
          <cell r="Q10">
            <v>25</v>
          </cell>
        </row>
        <row r="11">
          <cell r="C11">
            <v>2</v>
          </cell>
          <cell r="D11">
            <v>2.5</v>
          </cell>
          <cell r="E11">
            <v>3</v>
          </cell>
          <cell r="H11">
            <v>25</v>
          </cell>
          <cell r="J11">
            <v>27</v>
          </cell>
          <cell r="M11">
            <v>0.5</v>
          </cell>
          <cell r="N11">
            <v>1</v>
          </cell>
          <cell r="O11">
            <v>1</v>
          </cell>
          <cell r="Q11">
            <v>25</v>
          </cell>
        </row>
      </sheetData>
      <sheetData sheetId="22">
        <row r="8">
          <cell r="C8">
            <v>5</v>
          </cell>
          <cell r="D8">
            <v>6</v>
          </cell>
          <cell r="E8">
            <v>6.5</v>
          </cell>
          <cell r="F8">
            <v>6.5</v>
          </cell>
          <cell r="H8">
            <v>15</v>
          </cell>
          <cell r="I8">
            <v>15</v>
          </cell>
          <cell r="J8">
            <v>10.5</v>
          </cell>
          <cell r="K8">
            <v>11</v>
          </cell>
          <cell r="M8">
            <v>2.5</v>
          </cell>
          <cell r="N8">
            <v>3.5</v>
          </cell>
          <cell r="O8">
            <v>4</v>
          </cell>
          <cell r="P8">
            <v>4</v>
          </cell>
        </row>
        <row r="9">
          <cell r="C9">
            <v>5</v>
          </cell>
          <cell r="D9">
            <v>6</v>
          </cell>
          <cell r="E9">
            <v>6.5</v>
          </cell>
          <cell r="F9">
            <v>6.5</v>
          </cell>
          <cell r="H9">
            <v>15</v>
          </cell>
          <cell r="I9">
            <v>15</v>
          </cell>
          <cell r="J9">
            <v>10.5</v>
          </cell>
          <cell r="K9">
            <v>11</v>
          </cell>
          <cell r="M9">
            <v>2.5</v>
          </cell>
          <cell r="N9">
            <v>3.5</v>
          </cell>
          <cell r="O9">
            <v>4</v>
          </cell>
          <cell r="P9">
            <v>4</v>
          </cell>
        </row>
        <row r="10">
          <cell r="C10">
            <v>5</v>
          </cell>
          <cell r="D10">
            <v>6</v>
          </cell>
          <cell r="E10">
            <v>6.5</v>
          </cell>
          <cell r="F10">
            <v>6.5</v>
          </cell>
          <cell r="H10">
            <v>15</v>
          </cell>
          <cell r="I10">
            <v>15</v>
          </cell>
          <cell r="J10">
            <v>10.5</v>
          </cell>
          <cell r="K10">
            <v>11</v>
          </cell>
          <cell r="M10">
            <v>2.5</v>
          </cell>
          <cell r="N10">
            <v>3.5</v>
          </cell>
          <cell r="O10">
            <v>4</v>
          </cell>
          <cell r="P10">
            <v>4</v>
          </cell>
        </row>
        <row r="11">
          <cell r="C11">
            <v>5</v>
          </cell>
          <cell r="D11">
            <v>6</v>
          </cell>
          <cell r="E11">
            <v>6.5</v>
          </cell>
          <cell r="F11">
            <v>6.5</v>
          </cell>
          <cell r="H11">
            <v>15</v>
          </cell>
          <cell r="I11">
            <v>15</v>
          </cell>
          <cell r="J11">
            <v>10.5</v>
          </cell>
          <cell r="K11">
            <v>11</v>
          </cell>
          <cell r="M11">
            <v>2.5</v>
          </cell>
          <cell r="N11">
            <v>3.5</v>
          </cell>
          <cell r="O11">
            <v>4</v>
          </cell>
          <cell r="P11">
            <v>4</v>
          </cell>
        </row>
      </sheetData>
      <sheetData sheetId="24">
        <row r="8">
          <cell r="C8">
            <v>7</v>
          </cell>
          <cell r="D8">
            <v>8</v>
          </cell>
          <cell r="E8">
            <v>9.25</v>
          </cell>
          <cell r="F8">
            <v>9</v>
          </cell>
          <cell r="H8">
            <v>11.5</v>
          </cell>
          <cell r="I8">
            <v>11</v>
          </cell>
          <cell r="J8">
            <v>11</v>
          </cell>
          <cell r="K8">
            <v>11</v>
          </cell>
          <cell r="L8">
            <v>14</v>
          </cell>
          <cell r="M8">
            <v>3</v>
          </cell>
          <cell r="N8">
            <v>4</v>
          </cell>
          <cell r="O8">
            <v>5</v>
          </cell>
          <cell r="P8">
            <v>5.5</v>
          </cell>
          <cell r="Q8">
            <v>11</v>
          </cell>
        </row>
        <row r="9">
          <cell r="C9">
            <v>7</v>
          </cell>
          <cell r="D9">
            <v>8</v>
          </cell>
          <cell r="E9">
            <v>9.25</v>
          </cell>
          <cell r="F9">
            <v>9</v>
          </cell>
          <cell r="H9">
            <v>11.5</v>
          </cell>
          <cell r="I9">
            <v>11</v>
          </cell>
          <cell r="J9">
            <v>11</v>
          </cell>
          <cell r="K9">
            <v>11</v>
          </cell>
          <cell r="L9">
            <v>14</v>
          </cell>
          <cell r="M9">
            <v>3</v>
          </cell>
          <cell r="N9">
            <v>4</v>
          </cell>
          <cell r="O9">
            <v>5</v>
          </cell>
          <cell r="P9">
            <v>5.5</v>
          </cell>
          <cell r="Q9">
            <v>11</v>
          </cell>
        </row>
        <row r="10">
          <cell r="C10">
            <v>7</v>
          </cell>
          <cell r="D10">
            <v>8</v>
          </cell>
          <cell r="E10">
            <v>9.25</v>
          </cell>
          <cell r="F10">
            <v>9</v>
          </cell>
          <cell r="H10">
            <v>11.5</v>
          </cell>
          <cell r="I10">
            <v>11</v>
          </cell>
          <cell r="J10">
            <v>11</v>
          </cell>
          <cell r="K10">
            <v>11</v>
          </cell>
          <cell r="L10">
            <v>14</v>
          </cell>
          <cell r="M10">
            <v>3</v>
          </cell>
          <cell r="N10">
            <v>4</v>
          </cell>
          <cell r="O10">
            <v>5</v>
          </cell>
          <cell r="P10">
            <v>5.5</v>
          </cell>
          <cell r="Q10">
            <v>11</v>
          </cell>
        </row>
        <row r="11">
          <cell r="C11">
            <v>7</v>
          </cell>
          <cell r="D11">
            <v>8</v>
          </cell>
          <cell r="E11">
            <v>9.25</v>
          </cell>
          <cell r="F11">
            <v>9</v>
          </cell>
          <cell r="H11">
            <v>11.5</v>
          </cell>
          <cell r="I11">
            <v>11</v>
          </cell>
          <cell r="J11">
            <v>9.5</v>
          </cell>
          <cell r="K11">
            <v>9.5</v>
          </cell>
          <cell r="L11">
            <v>14</v>
          </cell>
          <cell r="M11">
            <v>3</v>
          </cell>
          <cell r="N11">
            <v>4</v>
          </cell>
          <cell r="O11">
            <v>5</v>
          </cell>
          <cell r="P11">
            <v>5.5</v>
          </cell>
          <cell r="Q11">
            <v>9.5</v>
          </cell>
        </row>
      </sheetData>
      <sheetData sheetId="25">
        <row r="8">
          <cell r="C8">
            <v>2.58</v>
          </cell>
          <cell r="D8">
            <v>4.89</v>
          </cell>
          <cell r="H8">
            <v>14</v>
          </cell>
          <cell r="J8">
            <v>14.62</v>
          </cell>
          <cell r="K8">
            <v>12</v>
          </cell>
          <cell r="L8">
            <v>10</v>
          </cell>
          <cell r="M8">
            <v>0.83</v>
          </cell>
          <cell r="N8">
            <v>4.21</v>
          </cell>
          <cell r="Q8">
            <v>11.58</v>
          </cell>
          <cell r="R8">
            <v>9.5</v>
          </cell>
          <cell r="S8">
            <v>9.5</v>
          </cell>
          <cell r="T8">
            <v>6.47</v>
          </cell>
        </row>
        <row r="9">
          <cell r="C9">
            <v>2.58</v>
          </cell>
          <cell r="D9">
            <v>4.89</v>
          </cell>
          <cell r="H9">
            <v>14</v>
          </cell>
          <cell r="J9">
            <v>14.62</v>
          </cell>
          <cell r="K9">
            <v>12</v>
          </cell>
          <cell r="L9">
            <v>10</v>
          </cell>
          <cell r="M9">
            <v>0.83</v>
          </cell>
          <cell r="N9">
            <v>4.21</v>
          </cell>
          <cell r="Q9">
            <v>11.58</v>
          </cell>
          <cell r="R9">
            <v>9.5</v>
          </cell>
          <cell r="S9">
            <v>9.5</v>
          </cell>
          <cell r="T9">
            <v>6.47</v>
          </cell>
        </row>
        <row r="10">
          <cell r="C10">
            <v>2.58</v>
          </cell>
          <cell r="D10">
            <v>4.89</v>
          </cell>
          <cell r="H10">
            <v>14</v>
          </cell>
          <cell r="J10">
            <v>14.62</v>
          </cell>
          <cell r="K10">
            <v>12</v>
          </cell>
          <cell r="L10">
            <v>10</v>
          </cell>
          <cell r="M10">
            <v>0.83</v>
          </cell>
          <cell r="N10">
            <v>4.21</v>
          </cell>
          <cell r="Q10">
            <v>11.58</v>
          </cell>
          <cell r="R10">
            <v>9.5</v>
          </cell>
          <cell r="S10">
            <v>9.5</v>
          </cell>
          <cell r="T10">
            <v>6.47</v>
          </cell>
        </row>
        <row r="11">
          <cell r="C11">
            <v>2.58</v>
          </cell>
          <cell r="D11">
            <v>4.89</v>
          </cell>
          <cell r="H11">
            <v>14</v>
          </cell>
          <cell r="J11">
            <v>14.62</v>
          </cell>
          <cell r="K11">
            <v>12</v>
          </cell>
          <cell r="L11">
            <v>10</v>
          </cell>
          <cell r="M11">
            <v>0.83</v>
          </cell>
          <cell r="N11">
            <v>4.21</v>
          </cell>
          <cell r="Q11">
            <v>11.58</v>
          </cell>
          <cell r="R11">
            <v>9.5</v>
          </cell>
          <cell r="S11">
            <v>9.5</v>
          </cell>
          <cell r="T11">
            <v>6.47</v>
          </cell>
        </row>
        <row r="12">
          <cell r="C12">
            <v>2.58</v>
          </cell>
          <cell r="D12">
            <v>4.89</v>
          </cell>
          <cell r="H12">
            <v>14</v>
          </cell>
          <cell r="J12">
            <v>14.62</v>
          </cell>
          <cell r="K12">
            <v>12</v>
          </cell>
          <cell r="L12">
            <v>10</v>
          </cell>
          <cell r="M12">
            <v>0.83</v>
          </cell>
          <cell r="N12">
            <v>4.21</v>
          </cell>
          <cell r="Q12">
            <v>11.58</v>
          </cell>
          <cell r="R12">
            <v>9.5</v>
          </cell>
          <cell r="S12">
            <v>9.5</v>
          </cell>
          <cell r="T12">
            <v>6.47</v>
          </cell>
        </row>
      </sheetData>
      <sheetData sheetId="26">
        <row r="8">
          <cell r="N8">
            <v>2</v>
          </cell>
          <cell r="Q8">
            <v>11</v>
          </cell>
          <cell r="R8">
            <v>12</v>
          </cell>
          <cell r="S8">
            <v>13</v>
          </cell>
          <cell r="T8">
            <v>13</v>
          </cell>
        </row>
        <row r="9">
          <cell r="N9">
            <v>2</v>
          </cell>
          <cell r="Q9">
            <v>11</v>
          </cell>
          <cell r="R9">
            <v>12</v>
          </cell>
          <cell r="S9">
            <v>13</v>
          </cell>
          <cell r="T9">
            <v>13</v>
          </cell>
        </row>
        <row r="10">
          <cell r="N10">
            <v>2</v>
          </cell>
          <cell r="Q10">
            <v>11</v>
          </cell>
          <cell r="R10">
            <v>12</v>
          </cell>
          <cell r="S10">
            <v>13</v>
          </cell>
          <cell r="T10">
            <v>13</v>
          </cell>
        </row>
        <row r="11">
          <cell r="N11">
            <v>2</v>
          </cell>
          <cell r="Q11">
            <v>11</v>
          </cell>
          <cell r="R11">
            <v>12</v>
          </cell>
          <cell r="S11">
            <v>13</v>
          </cell>
          <cell r="T11">
            <v>13</v>
          </cell>
        </row>
      </sheetData>
      <sheetData sheetId="27">
        <row r="8">
          <cell r="C8">
            <v>6.1</v>
          </cell>
          <cell r="E8">
            <v>6.1</v>
          </cell>
          <cell r="J8">
            <v>12</v>
          </cell>
          <cell r="K8">
            <v>12</v>
          </cell>
          <cell r="L8">
            <v>12</v>
          </cell>
          <cell r="M8">
            <v>3.7</v>
          </cell>
          <cell r="O8">
            <v>3.7</v>
          </cell>
          <cell r="Q8">
            <v>12</v>
          </cell>
          <cell r="R8">
            <v>12</v>
          </cell>
          <cell r="S8">
            <v>12</v>
          </cell>
          <cell r="T8">
            <v>12</v>
          </cell>
        </row>
        <row r="9">
          <cell r="C9">
            <v>6.1</v>
          </cell>
          <cell r="E9">
            <v>6.1</v>
          </cell>
          <cell r="J9">
            <v>12</v>
          </cell>
          <cell r="K9">
            <v>12</v>
          </cell>
          <cell r="L9">
            <v>12</v>
          </cell>
          <cell r="M9">
            <v>3.7</v>
          </cell>
          <cell r="O9">
            <v>3.7</v>
          </cell>
          <cell r="Q9">
            <v>12</v>
          </cell>
          <cell r="R9">
            <v>12</v>
          </cell>
          <cell r="S9">
            <v>12</v>
          </cell>
          <cell r="T9">
            <v>12</v>
          </cell>
        </row>
        <row r="10">
          <cell r="C10">
            <v>6.1</v>
          </cell>
          <cell r="E10">
            <v>6.1</v>
          </cell>
          <cell r="J10">
            <v>12</v>
          </cell>
          <cell r="K10">
            <v>12</v>
          </cell>
          <cell r="L10">
            <v>12</v>
          </cell>
          <cell r="M10">
            <v>3.7</v>
          </cell>
          <cell r="O10">
            <v>3.7</v>
          </cell>
          <cell r="Q10">
            <v>12</v>
          </cell>
          <cell r="R10">
            <v>12</v>
          </cell>
          <cell r="S10">
            <v>12</v>
          </cell>
          <cell r="T10">
            <v>12</v>
          </cell>
        </row>
        <row r="11">
          <cell r="C11">
            <v>6.1</v>
          </cell>
          <cell r="E11">
            <v>6.1</v>
          </cell>
          <cell r="J11">
            <v>12</v>
          </cell>
          <cell r="K11">
            <v>12</v>
          </cell>
          <cell r="L11">
            <v>12</v>
          </cell>
          <cell r="M11">
            <v>3.7</v>
          </cell>
          <cell r="O11">
            <v>3.7</v>
          </cell>
          <cell r="Q11">
            <v>12</v>
          </cell>
          <cell r="R11">
            <v>12</v>
          </cell>
          <cell r="S11">
            <v>12</v>
          </cell>
          <cell r="T11">
            <v>12</v>
          </cell>
        </row>
      </sheetData>
      <sheetData sheetId="28">
        <row r="8">
          <cell r="N8">
            <v>1.63</v>
          </cell>
          <cell r="Q8">
            <v>14.48</v>
          </cell>
          <cell r="R8">
            <v>14.48</v>
          </cell>
          <cell r="S8">
            <v>14.48</v>
          </cell>
          <cell r="T8">
            <v>14.48</v>
          </cell>
        </row>
        <row r="9">
          <cell r="N9">
            <v>1.63</v>
          </cell>
          <cell r="Q9">
            <v>14.48</v>
          </cell>
          <cell r="R9">
            <v>14.48</v>
          </cell>
          <cell r="S9">
            <v>14.48</v>
          </cell>
          <cell r="T9">
            <v>14.48</v>
          </cell>
        </row>
        <row r="10">
          <cell r="N10">
            <v>1.63</v>
          </cell>
          <cell r="Q10">
            <v>14.48</v>
          </cell>
          <cell r="R10">
            <v>14.48</v>
          </cell>
          <cell r="S10">
            <v>14.48</v>
          </cell>
          <cell r="T10">
            <v>14.48</v>
          </cell>
        </row>
        <row r="11">
          <cell r="N11">
            <v>1.63</v>
          </cell>
          <cell r="Q11">
            <v>14.48</v>
          </cell>
          <cell r="R11">
            <v>14.48</v>
          </cell>
          <cell r="S11">
            <v>14.48</v>
          </cell>
          <cell r="T11">
            <v>14.48</v>
          </cell>
        </row>
      </sheetData>
      <sheetData sheetId="30">
        <row r="8">
          <cell r="C8">
            <v>5</v>
          </cell>
          <cell r="D8">
            <v>6</v>
          </cell>
          <cell r="E8">
            <v>7</v>
          </cell>
          <cell r="F8">
            <v>8</v>
          </cell>
          <cell r="J8">
            <v>14</v>
          </cell>
          <cell r="K8">
            <v>15</v>
          </cell>
          <cell r="L8">
            <v>16</v>
          </cell>
          <cell r="M8">
            <v>2.5</v>
          </cell>
          <cell r="N8">
            <v>3</v>
          </cell>
          <cell r="O8">
            <v>4</v>
          </cell>
          <cell r="Q8">
            <v>12</v>
          </cell>
          <cell r="R8">
            <v>11</v>
          </cell>
          <cell r="S8">
            <v>10</v>
          </cell>
        </row>
        <row r="9">
          <cell r="C9">
            <v>5</v>
          </cell>
          <cell r="D9">
            <v>6</v>
          </cell>
          <cell r="E9">
            <v>7</v>
          </cell>
          <cell r="F9">
            <v>8</v>
          </cell>
          <cell r="J9">
            <v>14</v>
          </cell>
          <cell r="K9">
            <v>15</v>
          </cell>
          <cell r="L9">
            <v>16</v>
          </cell>
          <cell r="M9">
            <v>2.5</v>
          </cell>
          <cell r="N9">
            <v>3</v>
          </cell>
          <cell r="O9">
            <v>4</v>
          </cell>
          <cell r="Q9">
            <v>12</v>
          </cell>
          <cell r="R9">
            <v>11</v>
          </cell>
          <cell r="S9">
            <v>10</v>
          </cell>
        </row>
        <row r="10">
          <cell r="C10">
            <v>5</v>
          </cell>
          <cell r="D10">
            <v>6</v>
          </cell>
          <cell r="E10">
            <v>7</v>
          </cell>
          <cell r="F10">
            <v>8</v>
          </cell>
          <cell r="J10">
            <v>14</v>
          </cell>
          <cell r="K10">
            <v>15</v>
          </cell>
          <cell r="L10">
            <v>16</v>
          </cell>
          <cell r="M10">
            <v>2.5</v>
          </cell>
          <cell r="N10">
            <v>3</v>
          </cell>
          <cell r="O10">
            <v>4</v>
          </cell>
          <cell r="Q10">
            <v>12</v>
          </cell>
          <cell r="R10">
            <v>11</v>
          </cell>
          <cell r="S10">
            <v>10</v>
          </cell>
        </row>
        <row r="11">
          <cell r="C11">
            <v>5</v>
          </cell>
          <cell r="D11">
            <v>6</v>
          </cell>
          <cell r="E11">
            <v>7</v>
          </cell>
          <cell r="F11">
            <v>8</v>
          </cell>
          <cell r="J11">
            <v>14</v>
          </cell>
          <cell r="K11">
            <v>15</v>
          </cell>
          <cell r="L11">
            <v>16</v>
          </cell>
          <cell r="M11">
            <v>2.5</v>
          </cell>
          <cell r="N11">
            <v>3</v>
          </cell>
          <cell r="O11">
            <v>4</v>
          </cell>
          <cell r="Q11">
            <v>12</v>
          </cell>
          <cell r="R11">
            <v>11</v>
          </cell>
          <cell r="S11">
            <v>10</v>
          </cell>
        </row>
        <row r="12">
          <cell r="C12">
            <v>5</v>
          </cell>
          <cell r="D12">
            <v>6</v>
          </cell>
          <cell r="E12">
            <v>7</v>
          </cell>
          <cell r="F12">
            <v>8</v>
          </cell>
          <cell r="J12">
            <v>14</v>
          </cell>
          <cell r="K12">
            <v>15</v>
          </cell>
          <cell r="L12">
            <v>16</v>
          </cell>
          <cell r="M12">
            <v>2.5</v>
          </cell>
          <cell r="N12">
            <v>3</v>
          </cell>
          <cell r="O12">
            <v>4</v>
          </cell>
          <cell r="Q12">
            <v>12</v>
          </cell>
          <cell r="R12">
            <v>11</v>
          </cell>
          <cell r="S12">
            <v>10</v>
          </cell>
        </row>
      </sheetData>
      <sheetData sheetId="31">
        <row r="8">
          <cell r="C8">
            <v>1</v>
          </cell>
          <cell r="J8">
            <v>9</v>
          </cell>
          <cell r="K8">
            <v>9</v>
          </cell>
        </row>
        <row r="9">
          <cell r="C9">
            <v>1</v>
          </cell>
          <cell r="J9">
            <v>9</v>
          </cell>
          <cell r="K9">
            <v>9</v>
          </cell>
        </row>
        <row r="10">
          <cell r="C10">
            <v>1</v>
          </cell>
          <cell r="J10">
            <v>9</v>
          </cell>
          <cell r="K10">
            <v>9</v>
          </cell>
        </row>
        <row r="11">
          <cell r="C11">
            <v>1</v>
          </cell>
          <cell r="J11">
            <v>9</v>
          </cell>
          <cell r="K11">
            <v>9</v>
          </cell>
        </row>
      </sheetData>
      <sheetData sheetId="32">
        <row r="12">
          <cell r="C12">
            <v>2.5</v>
          </cell>
          <cell r="D12">
            <v>2.75</v>
          </cell>
          <cell r="E12">
            <v>3</v>
          </cell>
          <cell r="H12">
            <v>13</v>
          </cell>
          <cell r="I12">
            <v>10</v>
          </cell>
          <cell r="J12">
            <v>10</v>
          </cell>
          <cell r="K12">
            <v>10</v>
          </cell>
          <cell r="L12">
            <v>11</v>
          </cell>
          <cell r="M12">
            <v>2.5</v>
          </cell>
          <cell r="N12">
            <v>2.75</v>
          </cell>
          <cell r="O12">
            <v>3</v>
          </cell>
          <cell r="Q12">
            <v>9</v>
          </cell>
          <cell r="R12">
            <v>9</v>
          </cell>
          <cell r="S12">
            <v>9</v>
          </cell>
          <cell r="T12">
            <v>10</v>
          </cell>
        </row>
      </sheetData>
      <sheetData sheetId="33">
        <row r="8">
          <cell r="D8">
            <v>2</v>
          </cell>
          <cell r="H8">
            <v>7.5</v>
          </cell>
          <cell r="J8">
            <v>10</v>
          </cell>
          <cell r="N8">
            <v>2.25</v>
          </cell>
          <cell r="O8">
            <v>2.25</v>
          </cell>
          <cell r="Q8">
            <v>8</v>
          </cell>
        </row>
        <row r="9">
          <cell r="D9">
            <v>2</v>
          </cell>
          <cell r="H9">
            <v>7.5</v>
          </cell>
          <cell r="J9">
            <v>10</v>
          </cell>
          <cell r="N9">
            <v>2.25</v>
          </cell>
          <cell r="O9">
            <v>2.25</v>
          </cell>
          <cell r="Q9">
            <v>8</v>
          </cell>
        </row>
        <row r="10">
          <cell r="D10">
            <v>2</v>
          </cell>
          <cell r="H10">
            <v>7.5</v>
          </cell>
          <cell r="J10">
            <v>10</v>
          </cell>
          <cell r="N10">
            <v>2.25</v>
          </cell>
          <cell r="O10">
            <v>2.25</v>
          </cell>
          <cell r="Q10">
            <v>8</v>
          </cell>
        </row>
        <row r="11">
          <cell r="D11">
            <v>2</v>
          </cell>
          <cell r="H11">
            <v>7.5</v>
          </cell>
          <cell r="J11">
            <v>10</v>
          </cell>
          <cell r="N11">
            <v>2.25</v>
          </cell>
          <cell r="O11">
            <v>2.25</v>
          </cell>
          <cell r="Q11">
            <v>8</v>
          </cell>
        </row>
      </sheetData>
      <sheetData sheetId="34">
        <row r="8">
          <cell r="D8">
            <v>1.5</v>
          </cell>
          <cell r="L8">
            <v>12</v>
          </cell>
          <cell r="N8">
            <v>2</v>
          </cell>
          <cell r="O8">
            <v>4</v>
          </cell>
          <cell r="T8">
            <v>12</v>
          </cell>
        </row>
        <row r="9">
          <cell r="D9">
            <v>1.5</v>
          </cell>
          <cell r="L9">
            <v>12</v>
          </cell>
          <cell r="N9">
            <v>2</v>
          </cell>
          <cell r="O9">
            <v>4</v>
          </cell>
          <cell r="T9">
            <v>12</v>
          </cell>
        </row>
        <row r="10">
          <cell r="D10">
            <v>1.5</v>
          </cell>
          <cell r="L10">
            <v>12</v>
          </cell>
          <cell r="N10">
            <v>2</v>
          </cell>
          <cell r="O10">
            <v>4</v>
          </cell>
          <cell r="T10">
            <v>12</v>
          </cell>
        </row>
        <row r="11">
          <cell r="D11">
            <v>1.5</v>
          </cell>
          <cell r="L11">
            <v>12</v>
          </cell>
          <cell r="N11">
            <v>2</v>
          </cell>
          <cell r="O11">
            <v>4</v>
          </cell>
          <cell r="T11">
            <v>12</v>
          </cell>
        </row>
      </sheetData>
      <sheetData sheetId="36">
        <row r="8">
          <cell r="C8">
            <v>4</v>
          </cell>
          <cell r="D8">
            <v>3.5</v>
          </cell>
          <cell r="E8">
            <v>4.75</v>
          </cell>
          <cell r="F8">
            <v>6</v>
          </cell>
          <cell r="G8">
            <v>7</v>
          </cell>
          <cell r="H8">
            <v>12</v>
          </cell>
          <cell r="I8">
            <v>12</v>
          </cell>
          <cell r="J8">
            <v>13</v>
          </cell>
          <cell r="K8">
            <v>13.5</v>
          </cell>
          <cell r="L8">
            <v>14</v>
          </cell>
          <cell r="M8">
            <v>3</v>
          </cell>
          <cell r="N8">
            <v>4</v>
          </cell>
          <cell r="O8">
            <v>5</v>
          </cell>
          <cell r="P8">
            <v>5.75</v>
          </cell>
          <cell r="Q8">
            <v>9</v>
          </cell>
          <cell r="R8">
            <v>10</v>
          </cell>
          <cell r="S8">
            <v>11</v>
          </cell>
          <cell r="T8">
            <v>12</v>
          </cell>
        </row>
        <row r="9">
          <cell r="C9">
            <v>4</v>
          </cell>
          <cell r="D9">
            <v>3.5</v>
          </cell>
          <cell r="E9">
            <v>4.75</v>
          </cell>
          <cell r="F9">
            <v>6</v>
          </cell>
          <cell r="G9">
            <v>7</v>
          </cell>
          <cell r="H9">
            <v>12</v>
          </cell>
          <cell r="I9">
            <v>12</v>
          </cell>
          <cell r="J9">
            <v>13</v>
          </cell>
          <cell r="K9">
            <v>13.5</v>
          </cell>
          <cell r="L9">
            <v>14</v>
          </cell>
          <cell r="M9">
            <v>3</v>
          </cell>
          <cell r="N9">
            <v>4</v>
          </cell>
          <cell r="O9">
            <v>5</v>
          </cell>
          <cell r="P9">
            <v>5.75</v>
          </cell>
          <cell r="Q9">
            <v>9</v>
          </cell>
          <cell r="R9">
            <v>10</v>
          </cell>
          <cell r="S9">
            <v>11</v>
          </cell>
          <cell r="T9">
            <v>12</v>
          </cell>
        </row>
        <row r="10">
          <cell r="C10">
            <v>4</v>
          </cell>
          <cell r="D10">
            <v>3.5</v>
          </cell>
          <cell r="E10">
            <v>4.75</v>
          </cell>
          <cell r="F10">
            <v>6</v>
          </cell>
          <cell r="G10">
            <v>7</v>
          </cell>
          <cell r="H10">
            <v>12</v>
          </cell>
          <cell r="I10">
            <v>12</v>
          </cell>
          <cell r="J10">
            <v>13</v>
          </cell>
          <cell r="K10">
            <v>13.5</v>
          </cell>
          <cell r="L10">
            <v>14</v>
          </cell>
          <cell r="M10">
            <v>3</v>
          </cell>
          <cell r="N10">
            <v>4</v>
          </cell>
          <cell r="O10">
            <v>5</v>
          </cell>
          <cell r="P10">
            <v>5.75</v>
          </cell>
          <cell r="Q10">
            <v>9</v>
          </cell>
          <cell r="R10">
            <v>10</v>
          </cell>
          <cell r="S10">
            <v>11</v>
          </cell>
          <cell r="T10">
            <v>12</v>
          </cell>
        </row>
        <row r="11">
          <cell r="C11">
            <v>4</v>
          </cell>
          <cell r="D11">
            <v>3.5</v>
          </cell>
          <cell r="E11">
            <v>4.75</v>
          </cell>
          <cell r="F11">
            <v>6</v>
          </cell>
          <cell r="G11">
            <v>7</v>
          </cell>
          <cell r="H11">
            <v>12</v>
          </cell>
          <cell r="I11">
            <v>12</v>
          </cell>
          <cell r="J11">
            <v>13</v>
          </cell>
          <cell r="K11">
            <v>13.5</v>
          </cell>
          <cell r="L11">
            <v>14</v>
          </cell>
          <cell r="M11">
            <v>3</v>
          </cell>
          <cell r="N11">
            <v>4</v>
          </cell>
          <cell r="O11">
            <v>5</v>
          </cell>
          <cell r="P11">
            <v>5.75</v>
          </cell>
          <cell r="Q11">
            <v>9</v>
          </cell>
          <cell r="R11">
            <v>10</v>
          </cell>
          <cell r="S11">
            <v>11</v>
          </cell>
          <cell r="T11">
            <v>12</v>
          </cell>
        </row>
        <row r="12">
          <cell r="C12">
            <v>4</v>
          </cell>
          <cell r="D12">
            <v>3.5</v>
          </cell>
          <cell r="E12">
            <v>4.75</v>
          </cell>
          <cell r="F12">
            <v>6</v>
          </cell>
          <cell r="G12">
            <v>7</v>
          </cell>
          <cell r="H12">
            <v>12</v>
          </cell>
          <cell r="I12">
            <v>12</v>
          </cell>
          <cell r="J12">
            <v>13</v>
          </cell>
          <cell r="K12">
            <v>13.5</v>
          </cell>
          <cell r="L12">
            <v>14</v>
          </cell>
          <cell r="M12">
            <v>3</v>
          </cell>
          <cell r="N12">
            <v>4</v>
          </cell>
          <cell r="O12">
            <v>5</v>
          </cell>
          <cell r="P12">
            <v>5.75</v>
          </cell>
          <cell r="Q12">
            <v>9</v>
          </cell>
          <cell r="R12">
            <v>10</v>
          </cell>
          <cell r="S12">
            <v>11</v>
          </cell>
          <cell r="T12">
            <v>12</v>
          </cell>
        </row>
      </sheetData>
      <sheetData sheetId="37">
        <row r="8">
          <cell r="E8">
            <v>6</v>
          </cell>
          <cell r="K8">
            <v>15</v>
          </cell>
        </row>
        <row r="9">
          <cell r="E9">
            <v>6</v>
          </cell>
          <cell r="K9">
            <v>15</v>
          </cell>
        </row>
        <row r="10">
          <cell r="E10">
            <v>6</v>
          </cell>
          <cell r="K10">
            <v>15</v>
          </cell>
        </row>
        <row r="11">
          <cell r="E11">
            <v>6</v>
          </cell>
          <cell r="K11">
            <v>15</v>
          </cell>
        </row>
      </sheetData>
      <sheetData sheetId="38">
        <row r="8">
          <cell r="D8">
            <v>3.28</v>
          </cell>
          <cell r="I8">
            <v>9.1</v>
          </cell>
          <cell r="J8">
            <v>9.78</v>
          </cell>
          <cell r="L8">
            <v>11.81</v>
          </cell>
          <cell r="N8">
            <v>3.09</v>
          </cell>
          <cell r="Q8">
            <v>10.69</v>
          </cell>
          <cell r="R8">
            <v>8.25</v>
          </cell>
          <cell r="S8">
            <v>10.62</v>
          </cell>
          <cell r="T8">
            <v>8.5</v>
          </cell>
        </row>
        <row r="9">
          <cell r="D9">
            <v>3.28</v>
          </cell>
          <cell r="I9">
            <v>9.1</v>
          </cell>
          <cell r="J9">
            <v>9.78</v>
          </cell>
          <cell r="L9">
            <v>11.81</v>
          </cell>
          <cell r="N9">
            <v>3.09</v>
          </cell>
          <cell r="Q9">
            <v>10.69</v>
          </cell>
          <cell r="R9">
            <v>8.25</v>
          </cell>
          <cell r="S9">
            <v>10.62</v>
          </cell>
          <cell r="T9">
            <v>8.5</v>
          </cell>
        </row>
        <row r="10">
          <cell r="D10">
            <v>3.31</v>
          </cell>
          <cell r="I10">
            <v>9.08</v>
          </cell>
          <cell r="J10">
            <v>11.41</v>
          </cell>
          <cell r="L10">
            <v>11.21</v>
          </cell>
          <cell r="N10">
            <v>3.42</v>
          </cell>
          <cell r="Q10">
            <v>8.27</v>
          </cell>
          <cell r="S10">
            <v>10.45</v>
          </cell>
          <cell r="T10">
            <v>8.5</v>
          </cell>
        </row>
        <row r="11">
          <cell r="D11">
            <v>3.32</v>
          </cell>
          <cell r="I11">
            <v>9.07</v>
          </cell>
          <cell r="J11">
            <v>11.43</v>
          </cell>
          <cell r="L11">
            <v>11.2</v>
          </cell>
          <cell r="N11">
            <v>3.49</v>
          </cell>
          <cell r="S11">
            <v>9</v>
          </cell>
          <cell r="T11">
            <v>8.3</v>
          </cell>
        </row>
      </sheetData>
      <sheetData sheetId="39">
        <row r="8">
          <cell r="C8">
            <v>4</v>
          </cell>
          <cell r="D8">
            <v>5.2</v>
          </cell>
          <cell r="E8">
            <v>5.3</v>
          </cell>
          <cell r="H8">
            <v>10.5</v>
          </cell>
          <cell r="J8">
            <v>12.5</v>
          </cell>
          <cell r="K8">
            <v>13.5</v>
          </cell>
          <cell r="M8">
            <v>1.5</v>
          </cell>
          <cell r="N8">
            <v>1.9</v>
          </cell>
          <cell r="O8">
            <v>2.58</v>
          </cell>
          <cell r="Q8">
            <v>9.75</v>
          </cell>
          <cell r="R8">
            <v>10.75</v>
          </cell>
          <cell r="S8">
            <v>10.75</v>
          </cell>
        </row>
        <row r="9">
          <cell r="C9">
            <v>4</v>
          </cell>
          <cell r="D9">
            <v>5.2</v>
          </cell>
          <cell r="E9">
            <v>5.3</v>
          </cell>
          <cell r="H9">
            <v>10.5</v>
          </cell>
          <cell r="J9">
            <v>12.5</v>
          </cell>
          <cell r="K9">
            <v>13.5</v>
          </cell>
          <cell r="M9">
            <v>1.5</v>
          </cell>
          <cell r="N9">
            <v>1.9</v>
          </cell>
          <cell r="O9">
            <v>2.58</v>
          </cell>
          <cell r="Q9">
            <v>9.75</v>
          </cell>
          <cell r="R9">
            <v>10.75</v>
          </cell>
          <cell r="S9">
            <v>10.75</v>
          </cell>
        </row>
        <row r="11">
          <cell r="C11">
            <v>4</v>
          </cell>
          <cell r="D11">
            <v>5.2</v>
          </cell>
          <cell r="E11">
            <v>5.3</v>
          </cell>
          <cell r="H11">
            <v>10.5</v>
          </cell>
          <cell r="J11">
            <v>12.5</v>
          </cell>
          <cell r="K11">
            <v>13.5</v>
          </cell>
          <cell r="M11">
            <v>1.5</v>
          </cell>
          <cell r="N11">
            <v>1.9</v>
          </cell>
          <cell r="O11">
            <v>2.58</v>
          </cell>
          <cell r="P11">
            <v>5</v>
          </cell>
          <cell r="Q11">
            <v>9.75</v>
          </cell>
          <cell r="R11">
            <v>10.75</v>
          </cell>
          <cell r="S11">
            <v>10.75</v>
          </cell>
          <cell r="T11">
            <v>11.5</v>
          </cell>
        </row>
      </sheetData>
      <sheetData sheetId="40">
        <row r="8">
          <cell r="D8">
            <v>6</v>
          </cell>
          <cell r="E8">
            <v>6.875</v>
          </cell>
          <cell r="F8">
            <v>7.75</v>
          </cell>
          <cell r="L8">
            <v>9.875</v>
          </cell>
          <cell r="N8">
            <v>3.75</v>
          </cell>
          <cell r="O8">
            <v>4.25</v>
          </cell>
        </row>
        <row r="11">
          <cell r="D11">
            <v>6</v>
          </cell>
          <cell r="E11">
            <v>6.875</v>
          </cell>
          <cell r="F11">
            <v>7.75</v>
          </cell>
          <cell r="L11">
            <v>3.2</v>
          </cell>
          <cell r="N11">
            <v>3.75</v>
          </cell>
          <cell r="O11">
            <v>4.25</v>
          </cell>
          <cell r="S11">
            <v>0.14</v>
          </cell>
        </row>
      </sheetData>
      <sheetData sheetId="41">
        <row r="8">
          <cell r="C8">
            <v>4</v>
          </cell>
          <cell r="D8">
            <v>5</v>
          </cell>
          <cell r="E8">
            <v>6</v>
          </cell>
          <cell r="F8">
            <v>7</v>
          </cell>
          <cell r="K8">
            <v>6</v>
          </cell>
          <cell r="L8">
            <v>6</v>
          </cell>
          <cell r="M8">
            <v>1</v>
          </cell>
          <cell r="N8">
            <v>1</v>
          </cell>
          <cell r="O8">
            <v>1.5</v>
          </cell>
        </row>
        <row r="9">
          <cell r="C9">
            <v>4</v>
          </cell>
          <cell r="D9">
            <v>5</v>
          </cell>
          <cell r="E9">
            <v>6</v>
          </cell>
          <cell r="F9">
            <v>7</v>
          </cell>
          <cell r="K9">
            <v>6</v>
          </cell>
          <cell r="L9">
            <v>6</v>
          </cell>
          <cell r="M9">
            <v>1</v>
          </cell>
          <cell r="N9">
            <v>1</v>
          </cell>
          <cell r="O9">
            <v>1.5</v>
          </cell>
        </row>
        <row r="20">
          <cell r="C20">
            <v>4</v>
          </cell>
          <cell r="D20">
            <v>5</v>
          </cell>
          <cell r="E20">
            <v>6</v>
          </cell>
          <cell r="F20">
            <v>7</v>
          </cell>
          <cell r="H20" t="e">
            <v>#DIV/0!</v>
          </cell>
          <cell r="I20" t="e">
            <v>#DIV/0!</v>
          </cell>
          <cell r="J20" t="e">
            <v>#DIV/0!</v>
          </cell>
          <cell r="K20">
            <v>6</v>
          </cell>
          <cell r="L20">
            <v>6</v>
          </cell>
          <cell r="M20">
            <v>1</v>
          </cell>
          <cell r="N20">
            <v>1</v>
          </cell>
          <cell r="O20">
            <v>1.5</v>
          </cell>
          <cell r="Q20" t="e">
            <v>#DIV/0!</v>
          </cell>
          <cell r="R20" t="e">
            <v>#DIV/0!</v>
          </cell>
          <cell r="S20" t="e">
            <v>#DIV/0!</v>
          </cell>
          <cell r="T20" t="e">
            <v>#DIV/0!</v>
          </cell>
        </row>
      </sheetData>
      <sheetData sheetId="42">
        <row r="8">
          <cell r="C8">
            <v>3</v>
          </cell>
          <cell r="D8">
            <v>2</v>
          </cell>
          <cell r="E8">
            <v>3</v>
          </cell>
          <cell r="F8">
            <v>4</v>
          </cell>
          <cell r="H8">
            <v>14</v>
          </cell>
          <cell r="I8">
            <v>14</v>
          </cell>
          <cell r="J8">
            <v>8</v>
          </cell>
          <cell r="K8">
            <v>10</v>
          </cell>
          <cell r="L8">
            <v>12</v>
          </cell>
        </row>
        <row r="9">
          <cell r="C9">
            <v>3</v>
          </cell>
          <cell r="D9">
            <v>2</v>
          </cell>
          <cell r="E9">
            <v>3</v>
          </cell>
          <cell r="F9">
            <v>4</v>
          </cell>
          <cell r="H9">
            <v>14</v>
          </cell>
          <cell r="I9">
            <v>14</v>
          </cell>
          <cell r="J9">
            <v>8</v>
          </cell>
          <cell r="K9">
            <v>10</v>
          </cell>
          <cell r="L9">
            <v>12</v>
          </cell>
        </row>
        <row r="20">
          <cell r="C20">
            <v>3</v>
          </cell>
          <cell r="D20">
            <v>2</v>
          </cell>
          <cell r="E20">
            <v>3</v>
          </cell>
          <cell r="F20">
            <v>4</v>
          </cell>
          <cell r="G20" t="e">
            <v>#DIV/0!</v>
          </cell>
          <cell r="H20">
            <v>14</v>
          </cell>
          <cell r="I20">
            <v>14</v>
          </cell>
          <cell r="J20">
            <v>8</v>
          </cell>
          <cell r="K20">
            <v>10</v>
          </cell>
          <cell r="L20">
            <v>12</v>
          </cell>
          <cell r="M20" t="e">
            <v>#DIV/0!</v>
          </cell>
          <cell r="N20" t="e">
            <v>#DIV/0!</v>
          </cell>
          <cell r="O20" t="e">
            <v>#DIV/0!</v>
          </cell>
          <cell r="P20" t="e">
            <v>#DIV/0!</v>
          </cell>
          <cell r="Q20" t="e">
            <v>#DIV/0!</v>
          </cell>
          <cell r="R20" t="e">
            <v>#DIV/0!</v>
          </cell>
          <cell r="S20" t="e">
            <v>#DIV/0!</v>
          </cell>
          <cell r="T20" t="e">
            <v>#DIV/0!</v>
          </cell>
        </row>
      </sheetData>
      <sheetData sheetId="43">
        <row r="8">
          <cell r="C8">
            <v>3</v>
          </cell>
          <cell r="D8">
            <v>3.5</v>
          </cell>
          <cell r="E8">
            <v>4</v>
          </cell>
          <cell r="F8">
            <v>5</v>
          </cell>
          <cell r="H8">
            <v>10</v>
          </cell>
          <cell r="I8">
            <v>10</v>
          </cell>
          <cell r="J8">
            <v>8</v>
          </cell>
          <cell r="K8">
            <v>10</v>
          </cell>
          <cell r="L8">
            <v>10</v>
          </cell>
        </row>
        <row r="9">
          <cell r="C9">
            <v>3</v>
          </cell>
          <cell r="D9">
            <v>3.5</v>
          </cell>
          <cell r="E9">
            <v>4</v>
          </cell>
          <cell r="F9">
            <v>5</v>
          </cell>
          <cell r="H9">
            <v>10</v>
          </cell>
          <cell r="I9">
            <v>10</v>
          </cell>
          <cell r="J9">
            <v>8</v>
          </cell>
          <cell r="K9">
            <v>10</v>
          </cell>
          <cell r="L9">
            <v>10</v>
          </cell>
        </row>
        <row r="20">
          <cell r="C20">
            <v>3</v>
          </cell>
          <cell r="D20">
            <v>3.5</v>
          </cell>
          <cell r="E20">
            <v>4</v>
          </cell>
          <cell r="F20">
            <v>5</v>
          </cell>
          <cell r="J20">
            <v>8</v>
          </cell>
          <cell r="K20">
            <v>10</v>
          </cell>
          <cell r="L20">
            <v>10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الرافدين 1 "/>
      <sheetName val="الرشيد 2"/>
      <sheetName val="العراقي للتجارة 3"/>
      <sheetName val="بغداد 4"/>
      <sheetName val="التجاري العراقي 5"/>
      <sheetName val="الشرق الاوسط 6"/>
      <sheetName val="الاستثمار العراقي 7"/>
      <sheetName val="المتحد للاستثمار 8 "/>
      <sheetName val="دار السلام 9"/>
      <sheetName val="الموصل 10"/>
      <sheetName val="بابل 11"/>
      <sheetName val="الاهلي العراقي 12"/>
      <sheetName val="الائتمان العراقي 13"/>
      <sheetName val="الاقتصاد 14"/>
      <sheetName val="سومر 15"/>
      <sheetName val="الخليج 16 "/>
      <sheetName val="الوركاء 17 "/>
      <sheetName val="الشمال 18"/>
      <sheetName val="الاتحاد العراقي 19 "/>
      <sheetName val="اشور 20"/>
      <sheetName val="المنصور 21"/>
      <sheetName val="الزراعي التركي 22 "/>
      <sheetName val="الهدى 23"/>
      <sheetName val="بيبلوس 24 "/>
      <sheetName val="عبر العراق 25 "/>
      <sheetName val="انتركونتننتال 26  "/>
      <sheetName val="وقفلر 27"/>
      <sheetName val="الاعتماد اللبناني 28"/>
      <sheetName val="ايش 29"/>
      <sheetName val="اربيل 30"/>
      <sheetName val="التنمية الدولي 31 "/>
      <sheetName val="ملي ايران 32 "/>
      <sheetName val="البحر المتوسط 33"/>
      <sheetName val="البنك اللبناني الفرنسي 34"/>
      <sheetName val="فرنسبنك 35 "/>
      <sheetName val="الاقليم التجاري 36 "/>
      <sheetName val="بيروت والبلاد العربية 37 "/>
      <sheetName val="بارسيان 38 "/>
      <sheetName val="لبنان والمهجر 39"/>
      <sheetName val="بنك عودة 40"/>
      <sheetName val="بنك مياب 41"/>
      <sheetName val="الصناعي A"/>
      <sheetName val="الزراعي التعاوني B"/>
      <sheetName val="العقاري C"/>
      <sheetName val="المعدل السنوي للمصارف 2016"/>
    </sheetNames>
    <sheetDataSet>
      <sheetData sheetId="0">
        <row r="12">
          <cell r="C12">
            <v>4</v>
          </cell>
          <cell r="D12">
            <v>4.5</v>
          </cell>
          <cell r="E12">
            <v>5</v>
          </cell>
          <cell r="F12">
            <v>5.75</v>
          </cell>
          <cell r="G12">
            <v>9</v>
          </cell>
          <cell r="H12">
            <v>10</v>
          </cell>
          <cell r="I12">
            <v>11</v>
          </cell>
          <cell r="J12">
            <v>1</v>
          </cell>
          <cell r="K12">
            <v>1.5</v>
          </cell>
          <cell r="L12">
            <v>1.75</v>
          </cell>
          <cell r="M12">
            <v>3.25</v>
          </cell>
          <cell r="N12">
            <v>8</v>
          </cell>
          <cell r="O12">
            <v>9</v>
          </cell>
          <cell r="P12">
            <v>10</v>
          </cell>
        </row>
      </sheetData>
      <sheetData sheetId="4">
        <row r="14">
          <cell r="C14">
            <v>0.25</v>
          </cell>
          <cell r="D14">
            <v>12</v>
          </cell>
          <cell r="E14">
            <v>12</v>
          </cell>
          <cell r="F14">
            <v>12</v>
          </cell>
          <cell r="G14">
            <v>12</v>
          </cell>
          <cell r="H14">
            <v>12</v>
          </cell>
          <cell r="I14">
            <v>12</v>
          </cell>
          <cell r="J14">
            <v>12</v>
          </cell>
          <cell r="K14">
            <v>12</v>
          </cell>
        </row>
      </sheetData>
      <sheetData sheetId="5">
        <row r="12">
          <cell r="C12">
            <v>4</v>
          </cell>
          <cell r="D12">
            <v>4.5</v>
          </cell>
          <cell r="E12">
            <v>5</v>
          </cell>
          <cell r="F12">
            <v>6</v>
          </cell>
          <cell r="G12">
            <v>16</v>
          </cell>
          <cell r="H12">
            <v>15</v>
          </cell>
          <cell r="I12">
            <v>16</v>
          </cell>
          <cell r="J12">
            <v>16</v>
          </cell>
          <cell r="K12">
            <v>2</v>
          </cell>
          <cell r="L12">
            <v>2.5</v>
          </cell>
          <cell r="M12">
            <v>3</v>
          </cell>
          <cell r="N12">
            <v>3.5</v>
          </cell>
          <cell r="O12">
            <v>14</v>
          </cell>
          <cell r="P12">
            <v>15</v>
          </cell>
          <cell r="Q12">
            <v>15</v>
          </cell>
        </row>
        <row r="14">
          <cell r="C14">
            <v>4</v>
          </cell>
          <cell r="D14">
            <v>4.5</v>
          </cell>
          <cell r="E14">
            <v>5</v>
          </cell>
          <cell r="F14">
            <v>6</v>
          </cell>
          <cell r="G14">
            <v>16</v>
          </cell>
          <cell r="H14">
            <v>15</v>
          </cell>
          <cell r="I14">
            <v>16</v>
          </cell>
          <cell r="J14">
            <v>16</v>
          </cell>
          <cell r="K14">
            <v>2</v>
          </cell>
          <cell r="L14">
            <v>2.5</v>
          </cell>
          <cell r="M14">
            <v>3</v>
          </cell>
          <cell r="N14">
            <v>3.5</v>
          </cell>
          <cell r="O14">
            <v>14</v>
          </cell>
          <cell r="P14">
            <v>15</v>
          </cell>
          <cell r="Q14">
            <v>15</v>
          </cell>
        </row>
      </sheetData>
      <sheetData sheetId="6">
        <row r="12">
          <cell r="C12">
            <v>4.5</v>
          </cell>
          <cell r="D12">
            <v>5.25</v>
          </cell>
          <cell r="E12">
            <v>5.5</v>
          </cell>
          <cell r="F12">
            <v>14</v>
          </cell>
          <cell r="G12">
            <v>14</v>
          </cell>
          <cell r="H12">
            <v>3</v>
          </cell>
          <cell r="I12">
            <v>3.5</v>
          </cell>
          <cell r="J12">
            <v>3.75</v>
          </cell>
          <cell r="K12">
            <v>12</v>
          </cell>
        </row>
        <row r="14">
          <cell r="C14">
            <v>4</v>
          </cell>
          <cell r="D14">
            <v>4</v>
          </cell>
          <cell r="E14">
            <v>4.5</v>
          </cell>
          <cell r="F14">
            <v>14</v>
          </cell>
          <cell r="G14">
            <v>14</v>
          </cell>
          <cell r="H14">
            <v>1.75</v>
          </cell>
          <cell r="I14">
            <v>2</v>
          </cell>
          <cell r="J14">
            <v>2.5</v>
          </cell>
          <cell r="K14">
            <v>12</v>
          </cell>
        </row>
      </sheetData>
      <sheetData sheetId="8">
        <row r="12">
          <cell r="C12">
            <v>1</v>
          </cell>
          <cell r="D12">
            <v>0.5</v>
          </cell>
          <cell r="E12">
            <v>0.5</v>
          </cell>
          <cell r="F12">
            <v>0.5</v>
          </cell>
          <cell r="G12">
            <v>15</v>
          </cell>
          <cell r="H12">
            <v>14</v>
          </cell>
          <cell r="I12">
            <v>14</v>
          </cell>
          <cell r="J12">
            <v>14</v>
          </cell>
          <cell r="K12">
            <v>0.5</v>
          </cell>
          <cell r="L12">
            <v>0.5</v>
          </cell>
          <cell r="M12">
            <v>0.5</v>
          </cell>
          <cell r="N12">
            <v>0.5</v>
          </cell>
          <cell r="O12">
            <v>13</v>
          </cell>
          <cell r="P12">
            <v>13</v>
          </cell>
          <cell r="Q12">
            <v>13</v>
          </cell>
          <cell r="R12">
            <v>13</v>
          </cell>
        </row>
      </sheetData>
      <sheetData sheetId="10">
        <row r="12">
          <cell r="C12">
            <v>6</v>
          </cell>
          <cell r="D12">
            <v>7</v>
          </cell>
          <cell r="E12">
            <v>7</v>
          </cell>
          <cell r="F12">
            <v>16</v>
          </cell>
          <cell r="G12">
            <v>15</v>
          </cell>
          <cell r="H12">
            <v>15</v>
          </cell>
          <cell r="I12">
            <v>4</v>
          </cell>
          <cell r="J12">
            <v>5</v>
          </cell>
          <cell r="K12">
            <v>5</v>
          </cell>
          <cell r="L12">
            <v>14</v>
          </cell>
        </row>
        <row r="14">
          <cell r="C14">
            <v>6</v>
          </cell>
          <cell r="D14">
            <v>7</v>
          </cell>
          <cell r="E14">
            <v>7</v>
          </cell>
          <cell r="F14">
            <v>16</v>
          </cell>
          <cell r="G14">
            <v>15</v>
          </cell>
          <cell r="H14">
            <v>15</v>
          </cell>
          <cell r="I14">
            <v>4</v>
          </cell>
          <cell r="J14">
            <v>5</v>
          </cell>
          <cell r="K14">
            <v>5</v>
          </cell>
          <cell r="L14">
            <v>14</v>
          </cell>
        </row>
      </sheetData>
      <sheetData sheetId="12">
        <row r="14">
          <cell r="C14">
            <v>1</v>
          </cell>
          <cell r="D14">
            <v>1</v>
          </cell>
          <cell r="E14">
            <v>1.25</v>
          </cell>
          <cell r="F14">
            <v>12</v>
          </cell>
          <cell r="G14">
            <v>11</v>
          </cell>
          <cell r="H14">
            <v>12</v>
          </cell>
        </row>
      </sheetData>
      <sheetData sheetId="13">
        <row r="14">
          <cell r="C14">
            <v>0.005</v>
          </cell>
          <cell r="D14">
            <v>2</v>
          </cell>
          <cell r="E14">
            <v>3</v>
          </cell>
          <cell r="F14">
            <v>3.75</v>
          </cell>
          <cell r="G14">
            <v>3.75</v>
          </cell>
          <cell r="H14">
            <v>10</v>
          </cell>
          <cell r="I14">
            <v>12</v>
          </cell>
          <cell r="J14">
            <v>12</v>
          </cell>
          <cell r="K14">
            <v>12</v>
          </cell>
          <cell r="L14">
            <v>0.005</v>
          </cell>
          <cell r="M14">
            <v>1</v>
          </cell>
          <cell r="N14">
            <v>2</v>
          </cell>
          <cell r="O14">
            <v>2.5</v>
          </cell>
          <cell r="P14">
            <v>10</v>
          </cell>
          <cell r="Q14">
            <v>10</v>
          </cell>
          <cell r="R14">
            <v>10</v>
          </cell>
        </row>
      </sheetData>
      <sheetData sheetId="16">
        <row r="12">
          <cell r="C12">
            <v>2.5</v>
          </cell>
          <cell r="D12">
            <v>4</v>
          </cell>
          <cell r="E12">
            <v>5.5</v>
          </cell>
          <cell r="F12">
            <v>25</v>
          </cell>
          <cell r="G12">
            <v>25</v>
          </cell>
          <cell r="H12">
            <v>25</v>
          </cell>
          <cell r="I12">
            <v>1</v>
          </cell>
          <cell r="J12">
            <v>25</v>
          </cell>
        </row>
        <row r="14">
          <cell r="C14">
            <v>2.5</v>
          </cell>
          <cell r="D14">
            <v>4</v>
          </cell>
          <cell r="E14">
            <v>5.5</v>
          </cell>
          <cell r="F14">
            <v>25</v>
          </cell>
          <cell r="G14">
            <v>25</v>
          </cell>
          <cell r="H14">
            <v>25</v>
          </cell>
          <cell r="I14">
            <v>1</v>
          </cell>
          <cell r="J14">
            <v>25</v>
          </cell>
        </row>
      </sheetData>
      <sheetData sheetId="17">
        <row r="14">
          <cell r="C14">
            <v>1</v>
          </cell>
          <cell r="D14">
            <v>3</v>
          </cell>
          <cell r="E14">
            <v>4</v>
          </cell>
          <cell r="F14">
            <v>11</v>
          </cell>
          <cell r="G14">
            <v>11</v>
          </cell>
          <cell r="H14">
            <v>11</v>
          </cell>
          <cell r="I14">
            <v>1</v>
          </cell>
          <cell r="J14">
            <v>2</v>
          </cell>
          <cell r="K14">
            <v>3</v>
          </cell>
          <cell r="L14">
            <v>11</v>
          </cell>
        </row>
      </sheetData>
      <sheetData sheetId="18">
        <row r="12">
          <cell r="C12">
            <v>8</v>
          </cell>
          <cell r="D12">
            <v>9</v>
          </cell>
          <cell r="E12">
            <v>10</v>
          </cell>
          <cell r="F12">
            <v>14</v>
          </cell>
          <cell r="G12">
            <v>14</v>
          </cell>
          <cell r="H12">
            <v>12</v>
          </cell>
          <cell r="I12">
            <v>13</v>
          </cell>
          <cell r="J12">
            <v>2</v>
          </cell>
          <cell r="K12">
            <v>2.5</v>
          </cell>
          <cell r="L12">
            <v>3</v>
          </cell>
          <cell r="M12">
            <v>13</v>
          </cell>
        </row>
        <row r="14">
          <cell r="C14">
            <v>8</v>
          </cell>
          <cell r="D14">
            <v>9</v>
          </cell>
          <cell r="E14">
            <v>10</v>
          </cell>
          <cell r="F14">
            <v>14</v>
          </cell>
          <cell r="G14">
            <v>14</v>
          </cell>
          <cell r="H14">
            <v>12</v>
          </cell>
          <cell r="I14">
            <v>13</v>
          </cell>
          <cell r="J14">
            <v>2</v>
          </cell>
          <cell r="K14">
            <v>2.5</v>
          </cell>
          <cell r="L14">
            <v>3</v>
          </cell>
          <cell r="M14">
            <v>13</v>
          </cell>
        </row>
      </sheetData>
      <sheetData sheetId="21">
        <row r="12">
          <cell r="C12">
            <v>2</v>
          </cell>
          <cell r="D12">
            <v>2.5</v>
          </cell>
          <cell r="E12">
            <v>3</v>
          </cell>
          <cell r="F12">
            <v>25</v>
          </cell>
          <cell r="G12">
            <v>27</v>
          </cell>
          <cell r="H12">
            <v>0.5</v>
          </cell>
          <cell r="I12">
            <v>1</v>
          </cell>
          <cell r="J12">
            <v>1</v>
          </cell>
          <cell r="K12">
            <v>25</v>
          </cell>
        </row>
        <row r="14">
          <cell r="C14">
            <v>2</v>
          </cell>
          <cell r="D14">
            <v>2.5</v>
          </cell>
          <cell r="E14">
            <v>3</v>
          </cell>
          <cell r="F14">
            <v>25</v>
          </cell>
          <cell r="G14">
            <v>27</v>
          </cell>
          <cell r="H14">
            <v>0.5</v>
          </cell>
          <cell r="I14">
            <v>1</v>
          </cell>
          <cell r="J14">
            <v>1</v>
          </cell>
          <cell r="K14">
            <v>25</v>
          </cell>
        </row>
      </sheetData>
      <sheetData sheetId="22">
        <row r="12">
          <cell r="C12">
            <v>5</v>
          </cell>
          <cell r="D12">
            <v>6</v>
          </cell>
          <cell r="E12">
            <v>6.5</v>
          </cell>
          <cell r="F12">
            <v>6.5</v>
          </cell>
          <cell r="G12">
            <v>15</v>
          </cell>
          <cell r="H12">
            <v>15</v>
          </cell>
          <cell r="I12">
            <v>10.5</v>
          </cell>
          <cell r="J12">
            <v>11</v>
          </cell>
          <cell r="K12">
            <v>2.5</v>
          </cell>
          <cell r="L12">
            <v>3.5</v>
          </cell>
          <cell r="M12">
            <v>4</v>
          </cell>
          <cell r="N12">
            <v>4</v>
          </cell>
        </row>
        <row r="14">
          <cell r="C14">
            <v>5</v>
          </cell>
          <cell r="D14">
            <v>6</v>
          </cell>
          <cell r="E14">
            <v>6.5</v>
          </cell>
          <cell r="F14">
            <v>6.5</v>
          </cell>
          <cell r="G14">
            <v>15</v>
          </cell>
          <cell r="H14">
            <v>15</v>
          </cell>
          <cell r="I14">
            <v>10.5</v>
          </cell>
          <cell r="J14">
            <v>11</v>
          </cell>
          <cell r="K14">
            <v>2.5</v>
          </cell>
          <cell r="L14">
            <v>3.5</v>
          </cell>
          <cell r="M14">
            <v>4</v>
          </cell>
          <cell r="N14">
            <v>4</v>
          </cell>
        </row>
      </sheetData>
      <sheetData sheetId="24">
        <row r="12">
          <cell r="C12">
            <v>7</v>
          </cell>
          <cell r="D12">
            <v>8</v>
          </cell>
          <cell r="E12">
            <v>9.25</v>
          </cell>
          <cell r="F12">
            <v>9</v>
          </cell>
          <cell r="G12">
            <v>11.5</v>
          </cell>
          <cell r="H12">
            <v>11</v>
          </cell>
          <cell r="I12">
            <v>9.5</v>
          </cell>
          <cell r="J12">
            <v>9.5</v>
          </cell>
          <cell r="K12">
            <v>14</v>
          </cell>
          <cell r="L12">
            <v>3</v>
          </cell>
          <cell r="M12">
            <v>4</v>
          </cell>
          <cell r="N12">
            <v>5</v>
          </cell>
          <cell r="O12">
            <v>5.5</v>
          </cell>
          <cell r="P12">
            <v>9.5</v>
          </cell>
        </row>
        <row r="14">
          <cell r="C14">
            <v>7</v>
          </cell>
          <cell r="D14">
            <v>8</v>
          </cell>
          <cell r="E14">
            <v>9.25</v>
          </cell>
          <cell r="F14">
            <v>9</v>
          </cell>
          <cell r="G14">
            <v>11.5</v>
          </cell>
          <cell r="H14">
            <v>11</v>
          </cell>
          <cell r="I14">
            <v>9.5</v>
          </cell>
          <cell r="J14">
            <v>9.5</v>
          </cell>
          <cell r="K14">
            <v>14</v>
          </cell>
          <cell r="L14">
            <v>3</v>
          </cell>
          <cell r="M14">
            <v>4</v>
          </cell>
          <cell r="N14">
            <v>5</v>
          </cell>
          <cell r="O14">
            <v>5.5</v>
          </cell>
          <cell r="P14">
            <v>9.5</v>
          </cell>
        </row>
      </sheetData>
      <sheetData sheetId="26">
        <row r="12">
          <cell r="A12">
            <v>2</v>
          </cell>
          <cell r="B12">
            <v>11</v>
          </cell>
          <cell r="C12">
            <v>12</v>
          </cell>
          <cell r="D12">
            <v>13</v>
          </cell>
          <cell r="E12">
            <v>13</v>
          </cell>
        </row>
        <row r="14">
          <cell r="A14">
            <v>2</v>
          </cell>
          <cell r="B14">
            <v>11</v>
          </cell>
          <cell r="C14">
            <v>12</v>
          </cell>
          <cell r="D14">
            <v>13</v>
          </cell>
          <cell r="E14">
            <v>13</v>
          </cell>
        </row>
      </sheetData>
      <sheetData sheetId="27">
        <row r="12">
          <cell r="C12">
            <v>6.1</v>
          </cell>
          <cell r="E12">
            <v>6.1</v>
          </cell>
          <cell r="J12">
            <v>12</v>
          </cell>
          <cell r="K12">
            <v>12</v>
          </cell>
          <cell r="L12">
            <v>12</v>
          </cell>
          <cell r="M12">
            <v>3.7</v>
          </cell>
          <cell r="O12">
            <v>3.7</v>
          </cell>
          <cell r="Q12">
            <v>12</v>
          </cell>
          <cell r="R12">
            <v>12</v>
          </cell>
          <cell r="S12">
            <v>12</v>
          </cell>
          <cell r="T12">
            <v>12</v>
          </cell>
        </row>
      </sheetData>
      <sheetData sheetId="28">
        <row r="12">
          <cell r="A12">
            <v>1.63</v>
          </cell>
          <cell r="B12">
            <v>14.48</v>
          </cell>
          <cell r="C12">
            <v>14.48</v>
          </cell>
          <cell r="D12">
            <v>14.48</v>
          </cell>
          <cell r="E12">
            <v>14.48</v>
          </cell>
        </row>
        <row r="14">
          <cell r="A14">
            <v>1.63</v>
          </cell>
          <cell r="B14">
            <v>14.48</v>
          </cell>
          <cell r="C14">
            <v>14.48</v>
          </cell>
          <cell r="D14">
            <v>14.48</v>
          </cell>
          <cell r="E14">
            <v>14.48</v>
          </cell>
        </row>
      </sheetData>
      <sheetData sheetId="30">
        <row r="14">
          <cell r="C14">
            <v>5</v>
          </cell>
          <cell r="D14">
            <v>6</v>
          </cell>
          <cell r="E14">
            <v>7</v>
          </cell>
          <cell r="F14">
            <v>8</v>
          </cell>
          <cell r="G14">
            <v>14</v>
          </cell>
          <cell r="H14">
            <v>15</v>
          </cell>
          <cell r="I14">
            <v>16</v>
          </cell>
          <cell r="J14">
            <v>2.5</v>
          </cell>
          <cell r="K14">
            <v>3</v>
          </cell>
          <cell r="L14">
            <v>4</v>
          </cell>
          <cell r="M14">
            <v>12</v>
          </cell>
          <cell r="N14">
            <v>11</v>
          </cell>
          <cell r="O14">
            <v>10</v>
          </cell>
        </row>
      </sheetData>
      <sheetData sheetId="31">
        <row r="12">
          <cell r="C12">
            <v>1</v>
          </cell>
          <cell r="D12">
            <v>9</v>
          </cell>
          <cell r="E12">
            <v>9</v>
          </cell>
        </row>
        <row r="14">
          <cell r="C14">
            <v>1</v>
          </cell>
          <cell r="D14">
            <v>9</v>
          </cell>
          <cell r="E14">
            <v>9</v>
          </cell>
        </row>
      </sheetData>
      <sheetData sheetId="33">
        <row r="12">
          <cell r="A12">
            <v>2</v>
          </cell>
          <cell r="B12">
            <v>7.5</v>
          </cell>
          <cell r="C12">
            <v>10</v>
          </cell>
          <cell r="D12">
            <v>2.25</v>
          </cell>
          <cell r="E12">
            <v>2.25</v>
          </cell>
          <cell r="F12">
            <v>8</v>
          </cell>
        </row>
      </sheetData>
      <sheetData sheetId="34">
        <row r="12">
          <cell r="A12">
            <v>1.5</v>
          </cell>
          <cell r="B12">
            <v>12</v>
          </cell>
          <cell r="C12">
            <v>2</v>
          </cell>
          <cell r="D12">
            <v>4</v>
          </cell>
          <cell r="E12">
            <v>12</v>
          </cell>
        </row>
      </sheetData>
      <sheetData sheetId="36">
        <row r="14">
          <cell r="C14">
            <v>4</v>
          </cell>
          <cell r="D14">
            <v>3.5</v>
          </cell>
          <cell r="E14">
            <v>4.75</v>
          </cell>
          <cell r="F14">
            <v>6</v>
          </cell>
          <cell r="G14">
            <v>7</v>
          </cell>
          <cell r="H14">
            <v>12</v>
          </cell>
          <cell r="I14">
            <v>12</v>
          </cell>
          <cell r="J14">
            <v>13</v>
          </cell>
          <cell r="K14">
            <v>13.5</v>
          </cell>
          <cell r="L14">
            <v>14</v>
          </cell>
          <cell r="M14">
            <v>3</v>
          </cell>
          <cell r="N14">
            <v>4</v>
          </cell>
          <cell r="O14">
            <v>5</v>
          </cell>
          <cell r="P14">
            <v>5.75</v>
          </cell>
          <cell r="Q14">
            <v>9</v>
          </cell>
          <cell r="R14">
            <v>10</v>
          </cell>
          <cell r="S14">
            <v>11</v>
          </cell>
          <cell r="T14">
            <v>12</v>
          </cell>
        </row>
      </sheetData>
      <sheetData sheetId="37">
        <row r="12">
          <cell r="A12">
            <v>6</v>
          </cell>
          <cell r="B12">
            <v>15</v>
          </cell>
        </row>
        <row r="14">
          <cell r="A14">
            <v>6</v>
          </cell>
          <cell r="B14">
            <v>15</v>
          </cell>
        </row>
      </sheetData>
      <sheetData sheetId="38">
        <row r="12">
          <cell r="A12">
            <v>3.32</v>
          </cell>
          <cell r="B12">
            <v>9.07</v>
          </cell>
          <cell r="C12">
            <v>11.43</v>
          </cell>
          <cell r="D12">
            <v>11.2</v>
          </cell>
          <cell r="E12">
            <v>3.49</v>
          </cell>
          <cell r="F12">
            <v>9</v>
          </cell>
          <cell r="G12">
            <v>8.3</v>
          </cell>
        </row>
        <row r="14">
          <cell r="A14">
            <v>3.32</v>
          </cell>
          <cell r="B14">
            <v>9.07</v>
          </cell>
          <cell r="C14">
            <v>11.43</v>
          </cell>
          <cell r="D14">
            <v>11.2</v>
          </cell>
          <cell r="E14">
            <v>3.49</v>
          </cell>
          <cell r="F14">
            <v>9</v>
          </cell>
          <cell r="G14">
            <v>8.3</v>
          </cell>
        </row>
      </sheetData>
      <sheetData sheetId="39">
        <row r="12">
          <cell r="C12">
            <v>4</v>
          </cell>
          <cell r="D12">
            <v>5.2</v>
          </cell>
          <cell r="E12">
            <v>5.3</v>
          </cell>
          <cell r="F12">
            <v>10.5</v>
          </cell>
          <cell r="G12">
            <v>12.5</v>
          </cell>
          <cell r="H12">
            <v>13.5</v>
          </cell>
          <cell r="I12">
            <v>1.5</v>
          </cell>
          <cell r="J12">
            <v>1.9</v>
          </cell>
          <cell r="K12">
            <v>2.58</v>
          </cell>
          <cell r="L12">
            <v>5</v>
          </cell>
          <cell r="M12">
            <v>9.75</v>
          </cell>
          <cell r="N12">
            <v>10.75</v>
          </cell>
          <cell r="O12">
            <v>10.75</v>
          </cell>
          <cell r="P12">
            <v>11.5</v>
          </cell>
        </row>
        <row r="14">
          <cell r="C14">
            <v>4</v>
          </cell>
          <cell r="D14">
            <v>5.2</v>
          </cell>
          <cell r="E14">
            <v>5.3</v>
          </cell>
          <cell r="F14">
            <v>10.5</v>
          </cell>
          <cell r="G14">
            <v>12.5</v>
          </cell>
          <cell r="H14">
            <v>13.5</v>
          </cell>
          <cell r="I14">
            <v>1.5</v>
          </cell>
          <cell r="J14">
            <v>1.9</v>
          </cell>
          <cell r="K14">
            <v>2.58</v>
          </cell>
          <cell r="L14">
            <v>5</v>
          </cell>
          <cell r="M14">
            <v>9.75</v>
          </cell>
          <cell r="N14">
            <v>10.75</v>
          </cell>
          <cell r="O14">
            <v>10.75</v>
          </cell>
          <cell r="P14">
            <v>11.5</v>
          </cell>
        </row>
      </sheetData>
      <sheetData sheetId="40">
        <row r="12">
          <cell r="A12">
            <v>6</v>
          </cell>
          <cell r="B12">
            <v>6.875</v>
          </cell>
          <cell r="C12">
            <v>7.75</v>
          </cell>
          <cell r="D12">
            <v>3.2</v>
          </cell>
          <cell r="E12">
            <v>3.75</v>
          </cell>
          <cell r="F12">
            <v>4.25</v>
          </cell>
          <cell r="G12">
            <v>0.14</v>
          </cell>
        </row>
        <row r="14">
          <cell r="D14">
            <v>6</v>
          </cell>
          <cell r="E14">
            <v>6.875</v>
          </cell>
          <cell r="F14">
            <v>7.75</v>
          </cell>
          <cell r="G14">
            <v>3.2</v>
          </cell>
          <cell r="H14">
            <v>3.75</v>
          </cell>
          <cell r="I14">
            <v>4.25</v>
          </cell>
          <cell r="J14">
            <v>0.14</v>
          </cell>
        </row>
      </sheetData>
      <sheetData sheetId="41">
        <row r="14">
          <cell r="C14">
            <v>4</v>
          </cell>
          <cell r="D14">
            <v>5</v>
          </cell>
          <cell r="E14">
            <v>6</v>
          </cell>
          <cell r="F14">
            <v>7</v>
          </cell>
          <cell r="G14">
            <v>6</v>
          </cell>
          <cell r="H14">
            <v>6</v>
          </cell>
          <cell r="I14">
            <v>1</v>
          </cell>
          <cell r="J14">
            <v>1</v>
          </cell>
          <cell r="K14">
            <v>1.5</v>
          </cell>
        </row>
      </sheetData>
      <sheetData sheetId="42">
        <row r="12">
          <cell r="C12">
            <v>3</v>
          </cell>
          <cell r="D12">
            <v>2</v>
          </cell>
          <cell r="E12">
            <v>3</v>
          </cell>
          <cell r="F12">
            <v>4</v>
          </cell>
          <cell r="G12">
            <v>14</v>
          </cell>
          <cell r="H12">
            <v>14</v>
          </cell>
          <cell r="I12">
            <v>8</v>
          </cell>
          <cell r="J12">
            <v>10</v>
          </cell>
          <cell r="K12">
            <v>12</v>
          </cell>
        </row>
        <row r="14">
          <cell r="C14">
            <v>3</v>
          </cell>
          <cell r="D14">
            <v>2</v>
          </cell>
          <cell r="E14">
            <v>3</v>
          </cell>
          <cell r="F14">
            <v>4</v>
          </cell>
          <cell r="G14">
            <v>14</v>
          </cell>
          <cell r="H14">
            <v>14</v>
          </cell>
          <cell r="I14">
            <v>8</v>
          </cell>
          <cell r="J14">
            <v>10</v>
          </cell>
          <cell r="K14">
            <v>12</v>
          </cell>
        </row>
      </sheetData>
      <sheetData sheetId="43">
        <row r="14">
          <cell r="C14">
            <v>3</v>
          </cell>
          <cell r="D14">
            <v>3.5</v>
          </cell>
          <cell r="E14">
            <v>4</v>
          </cell>
          <cell r="F14">
            <v>5</v>
          </cell>
          <cell r="G14">
            <v>10</v>
          </cell>
          <cell r="H14">
            <v>10</v>
          </cell>
          <cell r="I14">
            <v>8</v>
          </cell>
          <cell r="J14">
            <v>10</v>
          </cell>
          <cell r="K14">
            <v>10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الرافدين 1 "/>
      <sheetName val="الرشيد 2"/>
      <sheetName val="العراقي للتجارة 3"/>
      <sheetName val="بغداد 4"/>
      <sheetName val="التجاري العراقي 5"/>
      <sheetName val="الشرق الاوسط 6"/>
      <sheetName val="الاستثمار العراقي 7"/>
      <sheetName val="المتحد للاستثمار 8 "/>
      <sheetName val="دار السلام 9"/>
      <sheetName val="الموصل 10"/>
      <sheetName val="بابل 11"/>
      <sheetName val="الاهلي العراقي 12"/>
      <sheetName val="الائتمان العراقي 13"/>
      <sheetName val="الاقتصاد 14"/>
      <sheetName val="سومر 15"/>
      <sheetName val="الخليج 16 "/>
      <sheetName val="الوركاء 17 "/>
      <sheetName val="الشمال 18"/>
      <sheetName val="الاتحاد العراقي 19 "/>
      <sheetName val="اشور 20"/>
      <sheetName val="المنصور 21"/>
      <sheetName val="الزراعي التركي 22 "/>
      <sheetName val="الهدى 23"/>
      <sheetName val="بيبلوس 24 "/>
      <sheetName val="عبر العراق 25 "/>
      <sheetName val="انتركونتننتال 26  "/>
      <sheetName val="وقفلر 27"/>
      <sheetName val="الاعتماد اللبناني 28"/>
      <sheetName val="ايش 29"/>
      <sheetName val="اربيل 30"/>
      <sheetName val="التنمية الدولي 31 "/>
      <sheetName val="ملي ايران 32 "/>
      <sheetName val="البحر المتوسط 33"/>
      <sheetName val="البنك اللبناني الفرنسي 34"/>
      <sheetName val="فرنسبنك 35 "/>
      <sheetName val="الاقليم التجاري 36 "/>
      <sheetName val="بيروت والبلاد العربية 37 "/>
      <sheetName val="بارسيان 38 "/>
      <sheetName val="لبنان والمهجر 39"/>
      <sheetName val="بنك عودة 40"/>
      <sheetName val="بنك مياب 41"/>
      <sheetName val="الصناعي A"/>
      <sheetName val="الزراعي التعاوني B"/>
      <sheetName val="العقاري C"/>
      <sheetName val="المعدل السنوي للمصارف 2016"/>
    </sheetNames>
    <sheetDataSet>
      <sheetData sheetId="4">
        <row r="15">
          <cell r="C15">
            <v>0.25</v>
          </cell>
          <cell r="D15">
            <v>12</v>
          </cell>
          <cell r="E15">
            <v>12</v>
          </cell>
          <cell r="F15">
            <v>12</v>
          </cell>
          <cell r="G15">
            <v>12</v>
          </cell>
          <cell r="H15">
            <v>12</v>
          </cell>
          <cell r="I15">
            <v>12</v>
          </cell>
          <cell r="J15">
            <v>12</v>
          </cell>
          <cell r="K15">
            <v>12</v>
          </cell>
        </row>
      </sheetData>
      <sheetData sheetId="5">
        <row r="15">
          <cell r="C15">
            <v>4</v>
          </cell>
          <cell r="D15">
            <v>4.5</v>
          </cell>
          <cell r="E15">
            <v>5</v>
          </cell>
          <cell r="F15">
            <v>6</v>
          </cell>
          <cell r="G15">
            <v>16</v>
          </cell>
          <cell r="H15">
            <v>15</v>
          </cell>
          <cell r="I15">
            <v>16</v>
          </cell>
          <cell r="J15">
            <v>16</v>
          </cell>
          <cell r="K15">
            <v>2</v>
          </cell>
          <cell r="L15">
            <v>2.5</v>
          </cell>
          <cell r="M15">
            <v>3</v>
          </cell>
          <cell r="N15">
            <v>3.5</v>
          </cell>
          <cell r="O15">
            <v>14</v>
          </cell>
          <cell r="P15">
            <v>15</v>
          </cell>
          <cell r="Q15">
            <v>15</v>
          </cell>
        </row>
      </sheetData>
      <sheetData sheetId="6">
        <row r="15">
          <cell r="C15">
            <v>4</v>
          </cell>
          <cell r="D15">
            <v>4</v>
          </cell>
          <cell r="E15">
            <v>4.5</v>
          </cell>
          <cell r="F15">
            <v>14</v>
          </cell>
          <cell r="G15">
            <v>14</v>
          </cell>
          <cell r="H15">
            <v>1.75</v>
          </cell>
          <cell r="I15">
            <v>2</v>
          </cell>
          <cell r="J15">
            <v>2.5</v>
          </cell>
          <cell r="K15">
            <v>12</v>
          </cell>
        </row>
      </sheetData>
      <sheetData sheetId="9">
        <row r="15">
          <cell r="C15">
            <v>3</v>
          </cell>
          <cell r="D15">
            <v>3.5</v>
          </cell>
          <cell r="E15">
            <v>4</v>
          </cell>
          <cell r="F15">
            <v>12</v>
          </cell>
          <cell r="G15">
            <v>12</v>
          </cell>
          <cell r="H15">
            <v>12</v>
          </cell>
          <cell r="I15">
            <v>1.5</v>
          </cell>
          <cell r="J15">
            <v>2</v>
          </cell>
          <cell r="K15">
            <v>2.5</v>
          </cell>
          <cell r="L15">
            <v>2.5</v>
          </cell>
          <cell r="M15">
            <v>12</v>
          </cell>
        </row>
      </sheetData>
      <sheetData sheetId="10">
        <row r="15">
          <cell r="C15">
            <v>6</v>
          </cell>
          <cell r="D15">
            <v>7</v>
          </cell>
          <cell r="E15">
            <v>7</v>
          </cell>
          <cell r="F15">
            <v>16</v>
          </cell>
          <cell r="G15">
            <v>15</v>
          </cell>
          <cell r="H15">
            <v>15</v>
          </cell>
          <cell r="I15">
            <v>4</v>
          </cell>
          <cell r="J15">
            <v>5</v>
          </cell>
          <cell r="K15">
            <v>5</v>
          </cell>
          <cell r="L15">
            <v>14</v>
          </cell>
        </row>
      </sheetData>
      <sheetData sheetId="11">
        <row r="15">
          <cell r="C15">
            <v>4.45</v>
          </cell>
          <cell r="D15">
            <v>5.13</v>
          </cell>
          <cell r="E15">
            <v>5.38</v>
          </cell>
          <cell r="F15">
            <v>13</v>
          </cell>
          <cell r="G15">
            <v>13</v>
          </cell>
          <cell r="H15">
            <v>13</v>
          </cell>
          <cell r="I15">
            <v>14</v>
          </cell>
          <cell r="J15">
            <v>15</v>
          </cell>
          <cell r="K15">
            <v>2.06</v>
          </cell>
          <cell r="L15">
            <v>3.38</v>
          </cell>
          <cell r="M15">
            <v>3.63</v>
          </cell>
          <cell r="N15">
            <v>13</v>
          </cell>
          <cell r="O15">
            <v>14</v>
          </cell>
          <cell r="P15">
            <v>15</v>
          </cell>
        </row>
      </sheetData>
      <sheetData sheetId="12">
        <row r="15">
          <cell r="C15">
            <v>1</v>
          </cell>
          <cell r="D15">
            <v>1</v>
          </cell>
          <cell r="E15">
            <v>1.25</v>
          </cell>
          <cell r="F15">
            <v>12</v>
          </cell>
          <cell r="G15">
            <v>11</v>
          </cell>
          <cell r="H15">
            <v>12</v>
          </cell>
        </row>
      </sheetData>
      <sheetData sheetId="13">
        <row r="15">
          <cell r="C15">
            <v>0.005</v>
          </cell>
          <cell r="D15">
            <v>2</v>
          </cell>
          <cell r="E15">
            <v>3</v>
          </cell>
          <cell r="F15">
            <v>3.75</v>
          </cell>
          <cell r="G15">
            <v>3.75</v>
          </cell>
          <cell r="H15">
            <v>10</v>
          </cell>
          <cell r="I15">
            <v>12</v>
          </cell>
          <cell r="J15">
            <v>12</v>
          </cell>
          <cell r="K15">
            <v>12</v>
          </cell>
          <cell r="L15">
            <v>0.005</v>
          </cell>
          <cell r="M15">
            <v>1</v>
          </cell>
          <cell r="N15">
            <v>2</v>
          </cell>
          <cell r="O15">
            <v>2.5</v>
          </cell>
          <cell r="P15">
            <v>10</v>
          </cell>
          <cell r="Q15">
            <v>10</v>
          </cell>
          <cell r="R15">
            <v>10</v>
          </cell>
        </row>
      </sheetData>
      <sheetData sheetId="16">
        <row r="15">
          <cell r="C15">
            <v>2.5</v>
          </cell>
          <cell r="D15">
            <v>4</v>
          </cell>
          <cell r="E15">
            <v>5.5</v>
          </cell>
          <cell r="F15">
            <v>25</v>
          </cell>
          <cell r="G15">
            <v>25</v>
          </cell>
          <cell r="H15">
            <v>25</v>
          </cell>
          <cell r="I15">
            <v>1</v>
          </cell>
          <cell r="J15">
            <v>25</v>
          </cell>
        </row>
      </sheetData>
      <sheetData sheetId="17">
        <row r="15">
          <cell r="C15">
            <v>1</v>
          </cell>
          <cell r="D15">
            <v>3</v>
          </cell>
          <cell r="E15">
            <v>4</v>
          </cell>
          <cell r="F15">
            <v>11</v>
          </cell>
          <cell r="G15">
            <v>11</v>
          </cell>
          <cell r="H15">
            <v>11</v>
          </cell>
          <cell r="I15">
            <v>1</v>
          </cell>
          <cell r="J15">
            <v>2</v>
          </cell>
          <cell r="K15">
            <v>3</v>
          </cell>
          <cell r="L15">
            <v>11</v>
          </cell>
        </row>
      </sheetData>
      <sheetData sheetId="18">
        <row r="15">
          <cell r="C15">
            <v>8</v>
          </cell>
          <cell r="D15">
            <v>9</v>
          </cell>
          <cell r="E15">
            <v>10</v>
          </cell>
          <cell r="F15">
            <v>14</v>
          </cell>
          <cell r="G15">
            <v>14</v>
          </cell>
          <cell r="H15">
            <v>12</v>
          </cell>
          <cell r="I15">
            <v>13</v>
          </cell>
          <cell r="J15">
            <v>2</v>
          </cell>
          <cell r="K15">
            <v>2.5</v>
          </cell>
          <cell r="L15">
            <v>3</v>
          </cell>
          <cell r="M15">
            <v>13</v>
          </cell>
        </row>
      </sheetData>
      <sheetData sheetId="21">
        <row r="15">
          <cell r="C15">
            <v>2</v>
          </cell>
          <cell r="D15">
            <v>2.5</v>
          </cell>
          <cell r="E15">
            <v>3</v>
          </cell>
          <cell r="F15">
            <v>25</v>
          </cell>
          <cell r="G15">
            <v>27</v>
          </cell>
          <cell r="H15">
            <v>0.5</v>
          </cell>
          <cell r="I15">
            <v>1</v>
          </cell>
          <cell r="J15">
            <v>1</v>
          </cell>
          <cell r="K15">
            <v>25</v>
          </cell>
        </row>
      </sheetData>
      <sheetData sheetId="22">
        <row r="15">
          <cell r="C15">
            <v>5</v>
          </cell>
          <cell r="D15">
            <v>6</v>
          </cell>
          <cell r="E15">
            <v>6.5</v>
          </cell>
          <cell r="F15">
            <v>6.5</v>
          </cell>
          <cell r="G15">
            <v>15</v>
          </cell>
          <cell r="H15">
            <v>15</v>
          </cell>
          <cell r="I15">
            <v>10.5</v>
          </cell>
          <cell r="J15">
            <v>11</v>
          </cell>
          <cell r="K15">
            <v>2.5</v>
          </cell>
          <cell r="L15">
            <v>3.5</v>
          </cell>
          <cell r="M15">
            <v>4</v>
          </cell>
          <cell r="N15">
            <v>4</v>
          </cell>
        </row>
      </sheetData>
      <sheetData sheetId="24">
        <row r="15">
          <cell r="C15">
            <v>7</v>
          </cell>
          <cell r="D15">
            <v>8</v>
          </cell>
          <cell r="E15">
            <v>9.25</v>
          </cell>
          <cell r="F15">
            <v>9</v>
          </cell>
          <cell r="G15">
            <v>11.5</v>
          </cell>
          <cell r="H15">
            <v>11</v>
          </cell>
          <cell r="I15">
            <v>9.5</v>
          </cell>
          <cell r="J15">
            <v>9.5</v>
          </cell>
          <cell r="K15">
            <v>14</v>
          </cell>
          <cell r="L15">
            <v>3</v>
          </cell>
          <cell r="M15">
            <v>4</v>
          </cell>
          <cell r="N15">
            <v>5</v>
          </cell>
          <cell r="O15">
            <v>5.5</v>
          </cell>
          <cell r="P15">
            <v>9.5</v>
          </cell>
        </row>
      </sheetData>
      <sheetData sheetId="26">
        <row r="15">
          <cell r="A15">
            <v>2</v>
          </cell>
          <cell r="B15">
            <v>11</v>
          </cell>
          <cell r="C15">
            <v>12</v>
          </cell>
          <cell r="D15">
            <v>13</v>
          </cell>
          <cell r="E15">
            <v>13</v>
          </cell>
        </row>
      </sheetData>
      <sheetData sheetId="28">
        <row r="15">
          <cell r="A15">
            <v>1.63</v>
          </cell>
          <cell r="B15">
            <v>14.48</v>
          </cell>
          <cell r="C15">
            <v>14.48</v>
          </cell>
          <cell r="D15">
            <v>14.48</v>
          </cell>
          <cell r="E15">
            <v>14.48</v>
          </cell>
        </row>
      </sheetData>
      <sheetData sheetId="30">
        <row r="15">
          <cell r="C15">
            <v>5</v>
          </cell>
          <cell r="D15">
            <v>6</v>
          </cell>
          <cell r="E15">
            <v>7</v>
          </cell>
          <cell r="F15">
            <v>8</v>
          </cell>
          <cell r="G15">
            <v>14</v>
          </cell>
          <cell r="H15">
            <v>15</v>
          </cell>
          <cell r="I15">
            <v>16</v>
          </cell>
          <cell r="J15">
            <v>2.5</v>
          </cell>
          <cell r="K15">
            <v>3</v>
          </cell>
          <cell r="L15">
            <v>4</v>
          </cell>
          <cell r="M15">
            <v>12</v>
          </cell>
          <cell r="N15">
            <v>11</v>
          </cell>
          <cell r="O15">
            <v>10</v>
          </cell>
        </row>
      </sheetData>
      <sheetData sheetId="31">
        <row r="15">
          <cell r="C15">
            <v>1</v>
          </cell>
          <cell r="D15">
            <v>9</v>
          </cell>
          <cell r="E15">
            <v>9</v>
          </cell>
        </row>
      </sheetData>
      <sheetData sheetId="36">
        <row r="15">
          <cell r="C15">
            <v>4</v>
          </cell>
          <cell r="D15">
            <v>3.5</v>
          </cell>
          <cell r="E15">
            <v>4.75</v>
          </cell>
          <cell r="F15">
            <v>6</v>
          </cell>
          <cell r="G15">
            <v>7</v>
          </cell>
          <cell r="H15">
            <v>12</v>
          </cell>
          <cell r="I15">
            <v>12</v>
          </cell>
          <cell r="J15">
            <v>13</v>
          </cell>
          <cell r="K15">
            <v>13.5</v>
          </cell>
          <cell r="L15">
            <v>14</v>
          </cell>
          <cell r="M15">
            <v>3</v>
          </cell>
          <cell r="N15">
            <v>4</v>
          </cell>
          <cell r="O15">
            <v>5</v>
          </cell>
          <cell r="P15">
            <v>5.75</v>
          </cell>
          <cell r="Q15">
            <v>9</v>
          </cell>
          <cell r="R15">
            <v>10</v>
          </cell>
          <cell r="S15">
            <v>11</v>
          </cell>
          <cell r="T15">
            <v>12</v>
          </cell>
        </row>
      </sheetData>
      <sheetData sheetId="37">
        <row r="15">
          <cell r="A15">
            <v>6</v>
          </cell>
          <cell r="B15">
            <v>8</v>
          </cell>
        </row>
      </sheetData>
      <sheetData sheetId="38">
        <row r="15">
          <cell r="A15">
            <v>3.32</v>
          </cell>
          <cell r="B15">
            <v>9.07</v>
          </cell>
          <cell r="C15">
            <v>11.43</v>
          </cell>
          <cell r="D15">
            <v>11.2</v>
          </cell>
          <cell r="E15">
            <v>3.49</v>
          </cell>
          <cell r="F15">
            <v>9</v>
          </cell>
          <cell r="G15">
            <v>8.3</v>
          </cell>
        </row>
      </sheetData>
      <sheetData sheetId="39">
        <row r="15">
          <cell r="C15">
            <v>4</v>
          </cell>
          <cell r="D15">
            <v>5.2</v>
          </cell>
          <cell r="E15">
            <v>5.3</v>
          </cell>
          <cell r="F15">
            <v>10.5</v>
          </cell>
          <cell r="G15">
            <v>12.5</v>
          </cell>
          <cell r="H15">
            <v>13.5</v>
          </cell>
          <cell r="I15">
            <v>1.5</v>
          </cell>
          <cell r="J15">
            <v>1.9</v>
          </cell>
          <cell r="K15">
            <v>2.58</v>
          </cell>
          <cell r="L15">
            <v>5</v>
          </cell>
          <cell r="M15">
            <v>9.75</v>
          </cell>
          <cell r="N15">
            <v>10.75</v>
          </cell>
          <cell r="O15">
            <v>10.75</v>
          </cell>
          <cell r="P15">
            <v>11.5</v>
          </cell>
        </row>
      </sheetData>
      <sheetData sheetId="40">
        <row r="15">
          <cell r="A15">
            <v>6</v>
          </cell>
          <cell r="B15">
            <v>6.88</v>
          </cell>
          <cell r="C15">
            <v>7.75</v>
          </cell>
          <cell r="D15">
            <v>3.19</v>
          </cell>
          <cell r="E15">
            <v>3.75</v>
          </cell>
          <cell r="F15">
            <v>4.25</v>
          </cell>
          <cell r="G15">
            <v>0.14</v>
          </cell>
        </row>
      </sheetData>
      <sheetData sheetId="41">
        <row r="15">
          <cell r="C15">
            <v>4</v>
          </cell>
          <cell r="D15">
            <v>5</v>
          </cell>
          <cell r="E15">
            <v>6</v>
          </cell>
          <cell r="F15">
            <v>7</v>
          </cell>
          <cell r="G15">
            <v>6</v>
          </cell>
          <cell r="H15">
            <v>6</v>
          </cell>
          <cell r="I15">
            <v>1</v>
          </cell>
          <cell r="J15">
            <v>1</v>
          </cell>
          <cell r="K15">
            <v>1.5</v>
          </cell>
        </row>
      </sheetData>
      <sheetData sheetId="42">
        <row r="15">
          <cell r="C15">
            <v>3</v>
          </cell>
          <cell r="D15">
            <v>2</v>
          </cell>
          <cell r="E15">
            <v>3</v>
          </cell>
          <cell r="F15">
            <v>4</v>
          </cell>
          <cell r="G15">
            <v>14</v>
          </cell>
          <cell r="H15">
            <v>14</v>
          </cell>
          <cell r="I15">
            <v>8</v>
          </cell>
          <cell r="J15">
            <v>10</v>
          </cell>
          <cell r="K15">
            <v>12</v>
          </cell>
        </row>
      </sheetData>
      <sheetData sheetId="43">
        <row r="15">
          <cell r="C15">
            <v>3</v>
          </cell>
          <cell r="D15">
            <v>3.5</v>
          </cell>
          <cell r="E15">
            <v>4</v>
          </cell>
          <cell r="F15">
            <v>5</v>
          </cell>
          <cell r="G15">
            <v>10</v>
          </cell>
          <cell r="H15">
            <v>10</v>
          </cell>
          <cell r="I15">
            <v>8</v>
          </cell>
          <cell r="J15">
            <v>10</v>
          </cell>
          <cell r="K15">
            <v>10</v>
          </cell>
        </row>
      </sheetData>
    </sheetDataSet>
  </externalBook>
</externalLink>
</file>

<file path=xl/theme/theme1.xml><?xml version="1.0" encoding="utf-8"?>
<a:theme xmlns:a="http://schemas.openxmlformats.org/drawingml/2006/main" name="Office Theme">
  <a:themeElements>
    <a:clrScheme name="Custom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4.vml" /><Relationship Id="rId3" Type="http://schemas.openxmlformats.org/officeDocument/2006/relationships/drawing" Target="../drawings/drawing15.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X65"/>
  <sheetViews>
    <sheetView view="pageBreakPreview" zoomScale="28" zoomScaleNormal="45" zoomScaleSheetLayoutView="28" zoomScalePageLayoutView="0" workbookViewId="0" topLeftCell="A22">
      <selection activeCell="A1" sqref="A1:T48"/>
    </sheetView>
  </sheetViews>
  <sheetFormatPr defaultColWidth="9.140625" defaultRowHeight="12.75"/>
  <cols>
    <col min="1" max="1" width="9.140625" style="0" customWidth="1"/>
    <col min="2" max="2" width="103.57421875" style="0" customWidth="1"/>
    <col min="3" max="3" width="19.7109375" style="0" customWidth="1"/>
    <col min="4" max="4" width="17.140625" style="0" customWidth="1"/>
    <col min="5" max="5" width="20.28125" style="0" customWidth="1"/>
    <col min="6" max="6" width="18.00390625" style="0" customWidth="1"/>
    <col min="7" max="7" width="16.421875" style="0" customWidth="1"/>
    <col min="8" max="8" width="23.8515625" style="0" customWidth="1"/>
    <col min="9" max="9" width="22.140625" style="0" customWidth="1"/>
    <col min="10" max="10" width="20.28125" style="0" customWidth="1"/>
    <col min="11" max="11" width="21.140625" style="0" customWidth="1"/>
    <col min="12" max="12" width="21.57421875" style="0" customWidth="1"/>
    <col min="13" max="13" width="21.140625" style="0" customWidth="1"/>
    <col min="14" max="14" width="18.7109375" style="0" customWidth="1"/>
    <col min="15" max="15" width="18.28125" style="0" customWidth="1"/>
    <col min="16" max="16" width="17.421875" style="0" customWidth="1"/>
    <col min="17" max="17" width="20.57421875" style="0" customWidth="1"/>
    <col min="18" max="18" width="20.421875" style="0" customWidth="1"/>
    <col min="19" max="19" width="21.00390625" style="0" customWidth="1"/>
    <col min="20" max="20" width="19.7109375" style="0" customWidth="1"/>
    <col min="21" max="21" width="9.140625" style="0" customWidth="1"/>
    <col min="23" max="23" width="12.28125" style="0" customWidth="1"/>
  </cols>
  <sheetData>
    <row r="1" spans="1:20" s="2" customFormat="1" ht="106.5" customHeight="1">
      <c r="A1" s="1216" t="s">
        <v>150</v>
      </c>
      <c r="B1" s="1216"/>
      <c r="C1" s="1217"/>
      <c r="D1" s="1217"/>
      <c r="E1" s="1218"/>
      <c r="F1" s="1218"/>
      <c r="G1" s="1218"/>
      <c r="H1" s="1218"/>
      <c r="I1" s="1219"/>
      <c r="J1" s="1219"/>
      <c r="K1" s="1219"/>
      <c r="L1" s="1219"/>
      <c r="M1" s="1219"/>
      <c r="N1" s="1219"/>
      <c r="O1" s="1219"/>
      <c r="P1" s="1219"/>
      <c r="Q1" s="1219"/>
      <c r="R1" s="1219"/>
      <c r="S1" s="1219"/>
      <c r="T1" s="1219"/>
    </row>
    <row r="2" spans="1:20" s="2" customFormat="1" ht="30.75" customHeight="1" thickBot="1">
      <c r="A2" s="1220" t="s">
        <v>162</v>
      </c>
      <c r="B2" s="1220"/>
      <c r="C2" s="1220"/>
      <c r="D2" s="1220"/>
      <c r="E2" s="1220"/>
      <c r="F2" s="1220"/>
      <c r="G2" s="1220"/>
      <c r="H2" s="1220"/>
      <c r="I2" s="1220"/>
      <c r="J2" s="1220"/>
      <c r="K2" s="1220"/>
      <c r="L2" s="1220"/>
      <c r="M2" s="1220"/>
      <c r="N2" s="1220"/>
      <c r="O2" s="1220"/>
      <c r="P2" s="1220"/>
      <c r="Q2" s="1220"/>
      <c r="R2" s="1220"/>
      <c r="S2" s="1220"/>
      <c r="T2" s="1220"/>
    </row>
    <row r="3" spans="1:20" s="36" customFormat="1" ht="43.5" customHeight="1">
      <c r="A3" s="1221" t="s">
        <v>0</v>
      </c>
      <c r="B3" s="1222"/>
      <c r="C3" s="1223" t="s">
        <v>55</v>
      </c>
      <c r="D3" s="1223"/>
      <c r="E3" s="1223"/>
      <c r="F3" s="1223"/>
      <c r="G3" s="1223"/>
      <c r="H3" s="1223"/>
      <c r="I3" s="1223"/>
      <c r="J3" s="1223"/>
      <c r="K3" s="1223"/>
      <c r="L3" s="1223"/>
      <c r="M3" s="1223" t="s">
        <v>2</v>
      </c>
      <c r="N3" s="1223"/>
      <c r="O3" s="1223"/>
      <c r="P3" s="1223"/>
      <c r="Q3" s="1223"/>
      <c r="R3" s="1223"/>
      <c r="S3" s="1223"/>
      <c r="T3" s="1224"/>
    </row>
    <row r="4" spans="1:20" s="36" customFormat="1" ht="40.5" customHeight="1">
      <c r="A4" s="1225"/>
      <c r="B4" s="1226"/>
      <c r="C4" s="1227" t="s">
        <v>3</v>
      </c>
      <c r="D4" s="1227"/>
      <c r="E4" s="1227"/>
      <c r="F4" s="1227"/>
      <c r="G4" s="1227"/>
      <c r="H4" s="1227" t="s">
        <v>40</v>
      </c>
      <c r="I4" s="1227"/>
      <c r="J4" s="1227"/>
      <c r="K4" s="1227"/>
      <c r="L4" s="1227"/>
      <c r="M4" s="1227" t="s">
        <v>5</v>
      </c>
      <c r="N4" s="1227"/>
      <c r="O4" s="1227"/>
      <c r="P4" s="1227"/>
      <c r="Q4" s="1227" t="s">
        <v>40</v>
      </c>
      <c r="R4" s="1227"/>
      <c r="S4" s="1227"/>
      <c r="T4" s="1228"/>
    </row>
    <row r="5" spans="1:20" s="36" customFormat="1" ht="38.25" customHeight="1">
      <c r="A5" s="1225"/>
      <c r="B5" s="1226"/>
      <c r="C5" s="1229" t="s">
        <v>7</v>
      </c>
      <c r="D5" s="1227" t="s">
        <v>8</v>
      </c>
      <c r="E5" s="1227"/>
      <c r="F5" s="1227"/>
      <c r="G5" s="1227"/>
      <c r="H5" s="1230" t="s">
        <v>122</v>
      </c>
      <c r="I5" s="1229" t="s">
        <v>57</v>
      </c>
      <c r="J5" s="1227" t="s">
        <v>11</v>
      </c>
      <c r="K5" s="1227"/>
      <c r="L5" s="1227"/>
      <c r="M5" s="1229" t="s">
        <v>36</v>
      </c>
      <c r="N5" s="1227" t="s">
        <v>12</v>
      </c>
      <c r="O5" s="1227"/>
      <c r="P5" s="1227"/>
      <c r="Q5" s="1227" t="s">
        <v>11</v>
      </c>
      <c r="R5" s="1227"/>
      <c r="S5" s="1227"/>
      <c r="T5" s="1228"/>
    </row>
    <row r="6" spans="1:20" s="36" customFormat="1" ht="216.75" customHeight="1">
      <c r="A6" s="1225"/>
      <c r="B6" s="1226"/>
      <c r="C6" s="1229"/>
      <c r="D6" s="1231" t="s">
        <v>13</v>
      </c>
      <c r="E6" s="1231" t="s">
        <v>14</v>
      </c>
      <c r="F6" s="1231" t="s">
        <v>15</v>
      </c>
      <c r="G6" s="1231" t="s">
        <v>16</v>
      </c>
      <c r="H6" s="1230"/>
      <c r="I6" s="1229"/>
      <c r="J6" s="1231" t="s">
        <v>17</v>
      </c>
      <c r="K6" s="1231" t="s">
        <v>18</v>
      </c>
      <c r="L6" s="1231" t="s">
        <v>19</v>
      </c>
      <c r="M6" s="1229"/>
      <c r="N6" s="1231" t="s">
        <v>20</v>
      </c>
      <c r="O6" s="1231" t="s">
        <v>21</v>
      </c>
      <c r="P6" s="1231" t="s">
        <v>22</v>
      </c>
      <c r="Q6" s="1231" t="s">
        <v>23</v>
      </c>
      <c r="R6" s="1231" t="s">
        <v>24</v>
      </c>
      <c r="S6" s="1231" t="s">
        <v>25</v>
      </c>
      <c r="T6" s="1232" t="s">
        <v>58</v>
      </c>
    </row>
    <row r="7" spans="1:21" s="2" customFormat="1" ht="39" customHeight="1">
      <c r="A7" s="429">
        <v>1</v>
      </c>
      <c r="B7" s="430" t="s">
        <v>26</v>
      </c>
      <c r="C7" s="665">
        <f>'[2]الرافدين 1 '!$C$8:$T$8</f>
        <v>4</v>
      </c>
      <c r="D7" s="665">
        <f>'[2]الرافدين 1 '!$C$8:$T$8</f>
        <v>4.5</v>
      </c>
      <c r="E7" s="665">
        <f>'[2]الرافدين 1 '!$C$8:$T$8</f>
        <v>5</v>
      </c>
      <c r="F7" s="665">
        <f>'[2]الرافدين 1 '!$C$8:$T$8</f>
        <v>5.75</v>
      </c>
      <c r="G7" s="665"/>
      <c r="H7" s="665"/>
      <c r="I7" s="665"/>
      <c r="J7" s="665">
        <f>'[2]الرافدين 1 '!$C$8:$T$8</f>
        <v>9</v>
      </c>
      <c r="K7" s="665">
        <f>'[2]الرافدين 1 '!$C$8:$T$8</f>
        <v>10</v>
      </c>
      <c r="L7" s="665">
        <f>'[2]الرافدين 1 '!$C$8:$T$8</f>
        <v>11</v>
      </c>
      <c r="M7" s="665">
        <f>'[2]الرافدين 1 '!$C$8:$T$8</f>
        <v>1</v>
      </c>
      <c r="N7" s="665">
        <f>'[2]الرافدين 1 '!$C$8:$T$8</f>
        <v>1.5</v>
      </c>
      <c r="O7" s="665">
        <f>'[2]الرافدين 1 '!$C$8:$T$8</f>
        <v>1.75</v>
      </c>
      <c r="P7" s="665">
        <f>'[2]الرافدين 1 '!$C$8:$T$8</f>
        <v>3.25</v>
      </c>
      <c r="Q7" s="665">
        <f>'[2]الرافدين 1 '!$C$8:$T$8</f>
        <v>8</v>
      </c>
      <c r="R7" s="665">
        <f>'[2]الرافدين 1 '!$C$8:$T$8</f>
        <v>9</v>
      </c>
      <c r="S7" s="665">
        <f>'[2]الرافدين 1 '!$C$8:$T$8</f>
        <v>10</v>
      </c>
      <c r="T7" s="666"/>
      <c r="U7" s="392"/>
    </row>
    <row r="8" spans="1:21" s="18" customFormat="1" ht="39" customHeight="1">
      <c r="A8" s="429">
        <v>2</v>
      </c>
      <c r="B8" s="430" t="s">
        <v>42</v>
      </c>
      <c r="C8" s="665">
        <f>'[2]الرشيد 2'!$C$8:$T$8</f>
        <v>3.5</v>
      </c>
      <c r="D8" s="665">
        <f>'[2]الرشيد 2'!$C$8:$T$8</f>
        <v>4.5</v>
      </c>
      <c r="E8" s="665">
        <f>'[2]الرشيد 2'!$C$8:$T$8</f>
        <v>5</v>
      </c>
      <c r="F8" s="665">
        <f>'[2]الرشيد 2'!$C$8:$T$8</f>
        <v>6.5</v>
      </c>
      <c r="G8" s="665"/>
      <c r="H8" s="665">
        <f>'[2]الرشيد 2'!$C$8:$T$8</f>
        <v>10</v>
      </c>
      <c r="I8" s="665">
        <f>'[2]الرشيد 2'!$C$8:$T$8</f>
        <v>10</v>
      </c>
      <c r="J8" s="665">
        <f>'[2]الرشيد 2'!$C$8:$T$8</f>
        <v>10</v>
      </c>
      <c r="K8" s="665">
        <f>'[2]الرشيد 2'!$C$8:$T$8</f>
        <v>11</v>
      </c>
      <c r="L8" s="665">
        <f>'[2]الرشيد 2'!$C$8:$T$8</f>
        <v>12</v>
      </c>
      <c r="M8" s="665">
        <f>'[2]الرشيد 2'!$C$8:$T$8</f>
        <v>1</v>
      </c>
      <c r="N8" s="665">
        <f>'[2]الرشيد 2'!$C$8:$T$8</f>
        <v>1.5</v>
      </c>
      <c r="O8" s="665">
        <f>'[2]الرشيد 2'!$C$8:$T$8</f>
        <v>1.5</v>
      </c>
      <c r="P8" s="665">
        <f>'[2]الرشيد 2'!$C$8:$T$8</f>
        <v>2.5</v>
      </c>
      <c r="Q8" s="665">
        <f>'[2]الرشيد 2'!$C$8:$T$8</f>
        <v>9</v>
      </c>
      <c r="R8" s="665">
        <f>'[2]الرشيد 2'!$C$8:$T$8</f>
        <v>10</v>
      </c>
      <c r="S8" s="665">
        <f>'[2]الرشيد 2'!$C$8:$T$8</f>
        <v>10</v>
      </c>
      <c r="T8" s="666">
        <f>'[2]الرشيد 2'!$C$8:$T$8</f>
        <v>11</v>
      </c>
      <c r="U8" s="304"/>
    </row>
    <row r="9" spans="1:21" s="2" customFormat="1" ht="39" customHeight="1">
      <c r="A9" s="429">
        <v>3</v>
      </c>
      <c r="B9" s="431" t="s">
        <v>41</v>
      </c>
      <c r="C9" s="665">
        <f>'[2]العراقي للتجارة 3'!$C$8:$S$8</f>
        <v>1</v>
      </c>
      <c r="D9" s="665">
        <f>'[2]العراقي للتجارة 3'!$C$8:$S$8</f>
        <v>1.5</v>
      </c>
      <c r="E9" s="665">
        <f>'[2]العراقي للتجارة 3'!$C$8:$S$8</f>
        <v>2.5</v>
      </c>
      <c r="F9" s="665"/>
      <c r="G9" s="665"/>
      <c r="H9" s="665">
        <f>'[2]العراقي للتجارة 3'!$C$8:$S$8</f>
        <v>10</v>
      </c>
      <c r="I9" s="665"/>
      <c r="J9" s="665">
        <f>'[2]العراقي للتجارة 3'!$C$8:$S$8</f>
        <v>10</v>
      </c>
      <c r="K9" s="665">
        <f>'[2]العراقي للتجارة 3'!$C$8:$S$8</f>
        <v>10</v>
      </c>
      <c r="L9" s="665">
        <f>'[2]العراقي للتجارة 3'!$C$8:$S$8</f>
        <v>10</v>
      </c>
      <c r="M9" s="665">
        <f>'[2]العراقي للتجارة 3'!$C$8:$S$8</f>
        <v>0.5</v>
      </c>
      <c r="N9" s="665">
        <f>'[2]العراقي للتجارة 3'!$C$8:$S$8</f>
        <v>1</v>
      </c>
      <c r="O9" s="665">
        <f>'[2]العراقي للتجارة 3'!$C$8:$S$8</f>
        <v>1.25</v>
      </c>
      <c r="P9" s="665"/>
      <c r="Q9" s="665">
        <f>'[2]العراقي للتجارة 3'!$C$8:$S$8</f>
        <v>8</v>
      </c>
      <c r="R9" s="665">
        <f>'[2]العراقي للتجارة 3'!$C$8:$S$8</f>
        <v>8</v>
      </c>
      <c r="S9" s="665">
        <f>'[2]العراقي للتجارة 3'!$C$8:$S$8</f>
        <v>8</v>
      </c>
      <c r="T9" s="666"/>
      <c r="U9" s="165"/>
    </row>
    <row r="10" spans="1:24" s="2" customFormat="1" ht="39" customHeight="1">
      <c r="A10" s="429">
        <v>4</v>
      </c>
      <c r="B10" s="432" t="s">
        <v>59</v>
      </c>
      <c r="C10" s="665">
        <v>2.5</v>
      </c>
      <c r="D10" s="665">
        <v>3</v>
      </c>
      <c r="E10" s="665">
        <v>3</v>
      </c>
      <c r="F10" s="665"/>
      <c r="G10" s="665"/>
      <c r="H10" s="665">
        <v>10</v>
      </c>
      <c r="I10" s="665"/>
      <c r="J10" s="665">
        <v>8</v>
      </c>
      <c r="K10" s="665">
        <v>9</v>
      </c>
      <c r="L10" s="665">
        <v>10</v>
      </c>
      <c r="M10" s="665">
        <v>1</v>
      </c>
      <c r="N10" s="665">
        <v>1.5</v>
      </c>
      <c r="O10" s="665">
        <v>1.5</v>
      </c>
      <c r="P10" s="665"/>
      <c r="Q10" s="665">
        <v>9</v>
      </c>
      <c r="R10" s="665">
        <v>10</v>
      </c>
      <c r="S10" s="665"/>
      <c r="T10" s="666">
        <v>11</v>
      </c>
      <c r="U10" s="303"/>
      <c r="V10" s="303"/>
      <c r="W10" s="303"/>
      <c r="X10" s="303"/>
    </row>
    <row r="11" spans="1:20" s="2" customFormat="1" ht="39" customHeight="1">
      <c r="A11" s="429">
        <v>5</v>
      </c>
      <c r="B11" s="432" t="s">
        <v>29</v>
      </c>
      <c r="C11" s="665">
        <v>0.25</v>
      </c>
      <c r="D11" s="665">
        <v>0.75</v>
      </c>
      <c r="E11" s="665"/>
      <c r="F11" s="665"/>
      <c r="G11" s="665"/>
      <c r="H11" s="665">
        <v>12</v>
      </c>
      <c r="I11" s="665"/>
      <c r="J11" s="665">
        <v>12</v>
      </c>
      <c r="K11" s="665">
        <v>12</v>
      </c>
      <c r="L11" s="665">
        <v>12</v>
      </c>
      <c r="M11" s="665"/>
      <c r="N11" s="665"/>
      <c r="O11" s="665"/>
      <c r="P11" s="665"/>
      <c r="Q11" s="665">
        <v>12</v>
      </c>
      <c r="R11" s="665">
        <v>12</v>
      </c>
      <c r="S11" s="665">
        <v>12</v>
      </c>
      <c r="T11" s="666">
        <v>12</v>
      </c>
    </row>
    <row r="12" spans="1:20" s="2" customFormat="1" ht="39" customHeight="1">
      <c r="A12" s="429">
        <v>6</v>
      </c>
      <c r="B12" s="433" t="s">
        <v>120</v>
      </c>
      <c r="C12" s="665">
        <f>'[2]الشرق الاوسط 6'!$C$8:$T$8</f>
        <v>4</v>
      </c>
      <c r="D12" s="665">
        <f>'[2]الشرق الاوسط 6'!$C$8:$T$8</f>
        <v>4.5</v>
      </c>
      <c r="E12" s="665">
        <f>'[2]الشرق الاوسط 6'!$C$8:$T$8</f>
        <v>5</v>
      </c>
      <c r="F12" s="665">
        <f>'[2]الشرق الاوسط 6'!$C$8:$T$8</f>
        <v>6</v>
      </c>
      <c r="G12" s="665"/>
      <c r="H12" s="665">
        <f>'[2]الشرق الاوسط 6'!$C$8:$T$8</f>
        <v>16</v>
      </c>
      <c r="I12" s="665"/>
      <c r="J12" s="665">
        <f>'[2]الشرق الاوسط 6'!$C$8:$T$8</f>
        <v>15</v>
      </c>
      <c r="K12" s="665">
        <f>'[2]الشرق الاوسط 6'!$C$8:$T$8</f>
        <v>16</v>
      </c>
      <c r="L12" s="665">
        <f>'[2]الشرق الاوسط 6'!$C$8:$T$8</f>
        <v>16</v>
      </c>
      <c r="M12" s="665">
        <f>'[2]الشرق الاوسط 6'!$C$8:$T$8</f>
        <v>2</v>
      </c>
      <c r="N12" s="665">
        <f>'[2]الشرق الاوسط 6'!$C$8:$T$8</f>
        <v>2.5</v>
      </c>
      <c r="O12" s="665">
        <f>'[2]الشرق الاوسط 6'!$C$8:$T$8</f>
        <v>3</v>
      </c>
      <c r="P12" s="665">
        <f>'[2]الشرق الاوسط 6'!$C$8:$T$8</f>
        <v>3.5</v>
      </c>
      <c r="Q12" s="665">
        <f>'[2]الشرق الاوسط 6'!$C$8:$T$8</f>
        <v>14</v>
      </c>
      <c r="R12" s="665">
        <f>'[2]الشرق الاوسط 6'!$C$8:$T$8</f>
        <v>15</v>
      </c>
      <c r="S12" s="665">
        <f>'[2]الشرق الاوسط 6'!$C$8:$T$8</f>
        <v>15</v>
      </c>
      <c r="T12" s="666"/>
    </row>
    <row r="13" spans="1:20" s="2" customFormat="1" ht="39" customHeight="1">
      <c r="A13" s="429">
        <v>7</v>
      </c>
      <c r="B13" s="432" t="s">
        <v>30</v>
      </c>
      <c r="C13" s="665">
        <f>'[2]الاستثمار العراقي 7'!$C$8:$T$8</f>
        <v>4.5</v>
      </c>
      <c r="D13" s="665">
        <f>'[2]الاستثمار العراقي 7'!$C$8:$T$8</f>
        <v>5.25</v>
      </c>
      <c r="E13" s="665">
        <f>'[2]الاستثمار العراقي 7'!$C$8:$T$8</f>
        <v>5.5</v>
      </c>
      <c r="F13" s="665"/>
      <c r="G13" s="665"/>
      <c r="H13" s="665">
        <f>'[2]الاستثمار العراقي 7'!$C$8:$T$8</f>
        <v>14</v>
      </c>
      <c r="I13" s="665">
        <f>'[2]الاستثمار العراقي 7'!$C$8:$T$8</f>
        <v>14</v>
      </c>
      <c r="J13" s="665"/>
      <c r="K13" s="665"/>
      <c r="L13" s="665"/>
      <c r="M13" s="665">
        <f>'[2]الاستثمار العراقي 7'!$C$8:$T$8</f>
        <v>3</v>
      </c>
      <c r="N13" s="665">
        <f>'[2]الاستثمار العراقي 7'!$C$8:$T$8</f>
        <v>3.5</v>
      </c>
      <c r="O13" s="665">
        <f>'[2]الاستثمار العراقي 7'!$C$8:$T$8</f>
        <v>3.75</v>
      </c>
      <c r="P13" s="665"/>
      <c r="Q13" s="665">
        <f>'[2]الاستثمار العراقي 7'!$C$8:$T$8</f>
        <v>12</v>
      </c>
      <c r="R13" s="665"/>
      <c r="S13" s="665"/>
      <c r="T13" s="666"/>
    </row>
    <row r="14" spans="1:20" s="2" customFormat="1" ht="39" customHeight="1">
      <c r="A14" s="429">
        <v>8</v>
      </c>
      <c r="B14" s="432" t="s">
        <v>61</v>
      </c>
      <c r="C14" s="218">
        <v>4</v>
      </c>
      <c r="D14" s="218">
        <v>4.5</v>
      </c>
      <c r="E14" s="218">
        <v>6</v>
      </c>
      <c r="F14" s="1233"/>
      <c r="G14" s="1233"/>
      <c r="H14" s="218">
        <v>14</v>
      </c>
      <c r="I14" s="1234"/>
      <c r="J14" s="218">
        <v>13</v>
      </c>
      <c r="K14" s="218">
        <v>14</v>
      </c>
      <c r="L14" s="218"/>
      <c r="M14" s="218">
        <v>3</v>
      </c>
      <c r="N14" s="218">
        <v>3.5</v>
      </c>
      <c r="O14" s="218">
        <v>5</v>
      </c>
      <c r="P14" s="218">
        <v>5</v>
      </c>
      <c r="Q14" s="1233"/>
      <c r="R14" s="218">
        <v>14</v>
      </c>
      <c r="S14" s="218">
        <v>15</v>
      </c>
      <c r="T14" s="1235"/>
    </row>
    <row r="15" spans="1:20" s="2" customFormat="1" ht="39" customHeight="1">
      <c r="A15" s="429">
        <v>9</v>
      </c>
      <c r="B15" s="430" t="s">
        <v>149</v>
      </c>
      <c r="C15" s="665">
        <v>1</v>
      </c>
      <c r="D15" s="665">
        <v>0.5</v>
      </c>
      <c r="E15" s="665">
        <v>0.5</v>
      </c>
      <c r="F15" s="665">
        <v>0.5</v>
      </c>
      <c r="G15" s="665"/>
      <c r="H15" s="665">
        <v>15</v>
      </c>
      <c r="I15" s="665"/>
      <c r="J15" s="665">
        <v>14</v>
      </c>
      <c r="K15" s="665">
        <v>14</v>
      </c>
      <c r="L15" s="665">
        <v>14</v>
      </c>
      <c r="M15" s="665">
        <v>0.5</v>
      </c>
      <c r="N15" s="665">
        <v>0.5</v>
      </c>
      <c r="O15" s="665">
        <v>0.5</v>
      </c>
      <c r="P15" s="665">
        <v>0.5</v>
      </c>
      <c r="Q15" s="665">
        <v>13</v>
      </c>
      <c r="R15" s="665">
        <v>13</v>
      </c>
      <c r="S15" s="665">
        <v>13</v>
      </c>
      <c r="T15" s="666">
        <v>13</v>
      </c>
    </row>
    <row r="16" spans="1:20" s="2" customFormat="1" ht="39" customHeight="1">
      <c r="A16" s="429">
        <v>10</v>
      </c>
      <c r="B16" s="432" t="s">
        <v>137</v>
      </c>
      <c r="C16" s="665">
        <v>3</v>
      </c>
      <c r="D16" s="665">
        <v>3.5</v>
      </c>
      <c r="E16" s="665">
        <v>4</v>
      </c>
      <c r="F16" s="665"/>
      <c r="G16" s="665"/>
      <c r="H16" s="665">
        <v>12</v>
      </c>
      <c r="I16" s="665">
        <v>12</v>
      </c>
      <c r="J16" s="665">
        <v>12</v>
      </c>
      <c r="K16" s="665"/>
      <c r="L16" s="665"/>
      <c r="M16" s="665">
        <v>1.5</v>
      </c>
      <c r="N16" s="665">
        <v>2</v>
      </c>
      <c r="O16" s="665">
        <v>2.5</v>
      </c>
      <c r="P16" s="665">
        <v>2.5</v>
      </c>
      <c r="Q16" s="665">
        <v>12</v>
      </c>
      <c r="R16" s="665"/>
      <c r="S16" s="665"/>
      <c r="T16" s="666"/>
    </row>
    <row r="17" spans="1:24" s="2" customFormat="1" ht="39" customHeight="1">
      <c r="A17" s="429">
        <v>11</v>
      </c>
      <c r="B17" s="432" t="s">
        <v>31</v>
      </c>
      <c r="C17" s="665">
        <f>'[2]بابل 11'!$C$8:$T$8</f>
        <v>6</v>
      </c>
      <c r="D17" s="665"/>
      <c r="E17" s="665">
        <f>'[2]بابل 11'!$C$8:$T$8</f>
        <v>7</v>
      </c>
      <c r="F17" s="665">
        <f>'[2]بابل 11'!$C$8:$T$8</f>
        <v>7</v>
      </c>
      <c r="G17" s="665"/>
      <c r="H17" s="665">
        <f>'[2]بابل 11'!$C$8:$T$8</f>
        <v>16</v>
      </c>
      <c r="I17" s="665">
        <f>'[2]بابل 11'!$C$8:$T$8</f>
        <v>15</v>
      </c>
      <c r="J17" s="665">
        <f>'[2]بابل 11'!$C$8:$T$8</f>
        <v>15</v>
      </c>
      <c r="K17" s="665"/>
      <c r="L17" s="665"/>
      <c r="M17" s="665">
        <f>'[2]بابل 11'!$C$8:$T$8</f>
        <v>4</v>
      </c>
      <c r="N17" s="665"/>
      <c r="O17" s="665">
        <f>'[2]بابل 11'!$C$8:$T$8</f>
        <v>5</v>
      </c>
      <c r="P17" s="665">
        <f>'[2]بابل 11'!$C$8:$T$8</f>
        <v>5</v>
      </c>
      <c r="Q17" s="665">
        <f>'[2]بابل 11'!$C$8:$T$8</f>
        <v>14</v>
      </c>
      <c r="R17" s="665"/>
      <c r="S17" s="665"/>
      <c r="T17" s="666"/>
      <c r="U17" s="303"/>
      <c r="V17" s="303"/>
      <c r="W17" s="303"/>
      <c r="X17" s="303"/>
    </row>
    <row r="18" spans="1:20" s="2" customFormat="1" ht="39" customHeight="1">
      <c r="A18" s="429">
        <v>12</v>
      </c>
      <c r="B18" s="432" t="s">
        <v>32</v>
      </c>
      <c r="C18" s="665">
        <v>4.45</v>
      </c>
      <c r="D18" s="665">
        <v>5.13</v>
      </c>
      <c r="E18" s="665">
        <v>5.38</v>
      </c>
      <c r="F18" s="665"/>
      <c r="G18" s="665"/>
      <c r="H18" s="665">
        <v>13</v>
      </c>
      <c r="I18" s="665">
        <v>13</v>
      </c>
      <c r="J18" s="665">
        <v>13</v>
      </c>
      <c r="K18" s="665">
        <v>14</v>
      </c>
      <c r="L18" s="665">
        <v>15</v>
      </c>
      <c r="M18" s="665">
        <v>2.06</v>
      </c>
      <c r="N18" s="665">
        <v>3.38</v>
      </c>
      <c r="O18" s="665">
        <v>3.63</v>
      </c>
      <c r="P18" s="665"/>
      <c r="Q18" s="665">
        <v>13</v>
      </c>
      <c r="R18" s="665">
        <v>14</v>
      </c>
      <c r="S18" s="665">
        <v>15</v>
      </c>
      <c r="T18" s="666"/>
    </row>
    <row r="19" spans="1:20" s="2" customFormat="1" ht="39" customHeight="1">
      <c r="A19" s="429">
        <v>13</v>
      </c>
      <c r="B19" s="430" t="s">
        <v>33</v>
      </c>
      <c r="C19" s="665">
        <f>'[2]الائتمان العراقي 13'!$C$8:$T$8</f>
        <v>1</v>
      </c>
      <c r="D19" s="665">
        <f>'[2]الائتمان العراقي 13'!$C$8:$T$8</f>
        <v>1</v>
      </c>
      <c r="E19" s="665">
        <f>'[2]الائتمان العراقي 13'!$C$8:$T$8</f>
        <v>1.25</v>
      </c>
      <c r="F19" s="665"/>
      <c r="G19" s="665"/>
      <c r="H19" s="665">
        <f>'[2]الائتمان العراقي 13'!$C$8:$T$8</f>
        <v>12</v>
      </c>
      <c r="I19" s="665"/>
      <c r="J19" s="665"/>
      <c r="K19" s="665">
        <f>'[2]الائتمان العراقي 13'!$C$8:$T$8</f>
        <v>11</v>
      </c>
      <c r="L19" s="665"/>
      <c r="M19" s="665"/>
      <c r="N19" s="665"/>
      <c r="O19" s="665"/>
      <c r="P19" s="665"/>
      <c r="Q19" s="665"/>
      <c r="R19" s="665">
        <f>'[2]الائتمان العراقي 13'!$C$8:$T$8</f>
        <v>12</v>
      </c>
      <c r="S19" s="665"/>
      <c r="T19" s="666"/>
    </row>
    <row r="20" spans="1:20" s="2" customFormat="1" ht="39" customHeight="1">
      <c r="A20" s="429">
        <v>14</v>
      </c>
      <c r="B20" s="432" t="s">
        <v>38</v>
      </c>
      <c r="C20" s="667">
        <f>'[2]الاقتصاد 14'!$C$8:$T$8</f>
        <v>0.005</v>
      </c>
      <c r="D20" s="668">
        <f>'[2]الاقتصاد 14'!$C$8:$T$8</f>
        <v>2</v>
      </c>
      <c r="E20" s="668">
        <f>'[2]الاقتصاد 14'!$C$8:$T$8</f>
        <v>3</v>
      </c>
      <c r="F20" s="668">
        <f>'[2]الاقتصاد 14'!$C$8:$T$8</f>
        <v>3.75</v>
      </c>
      <c r="G20" s="668"/>
      <c r="H20" s="668">
        <f>'[2]الاقتصاد 14'!$C$8:$T$8</f>
        <v>10</v>
      </c>
      <c r="I20" s="668"/>
      <c r="J20" s="668">
        <f>'[2]الاقتصاد 14'!$C$8:$T$8</f>
        <v>12</v>
      </c>
      <c r="K20" s="668">
        <f>'[2]الاقتصاد 14'!$C$8:$T$8</f>
        <v>12</v>
      </c>
      <c r="L20" s="668">
        <f>'[2]الاقتصاد 14'!$C$8:$T$8</f>
        <v>12</v>
      </c>
      <c r="M20" s="669">
        <f>'[2]الاقتصاد 14'!$C$8:$T$8</f>
        <v>0.005</v>
      </c>
      <c r="N20" s="668">
        <f>'[2]الاقتصاد 14'!$C$8:$T$8</f>
        <v>1</v>
      </c>
      <c r="O20" s="668">
        <f>'[2]الاقتصاد 14'!$C$8:$T$8</f>
        <v>2</v>
      </c>
      <c r="P20" s="668">
        <f>'[2]الاقتصاد 14'!$C$8:$T$8</f>
        <v>2.5</v>
      </c>
      <c r="Q20" s="668">
        <f>'[2]الاقتصاد 14'!$C$8:$T$8</f>
        <v>10</v>
      </c>
      <c r="R20" s="668">
        <f>'[2]الاقتصاد 14'!$C$8:$T$8</f>
        <v>10</v>
      </c>
      <c r="S20" s="668">
        <f>'[2]الاقتصاد 14'!$C$8:$T$8</f>
        <v>10</v>
      </c>
      <c r="T20" s="670"/>
    </row>
    <row r="21" spans="1:20" s="2" customFormat="1" ht="39" customHeight="1">
      <c r="A21" s="429">
        <v>15</v>
      </c>
      <c r="B21" s="432" t="s">
        <v>34</v>
      </c>
      <c r="C21" s="1236">
        <v>5</v>
      </c>
      <c r="D21" s="1236">
        <v>6</v>
      </c>
      <c r="E21" s="1236">
        <v>6.5</v>
      </c>
      <c r="F21" s="1236">
        <v>9</v>
      </c>
      <c r="G21" s="1236"/>
      <c r="H21" s="1236">
        <v>18</v>
      </c>
      <c r="I21" s="1237">
        <v>12</v>
      </c>
      <c r="J21" s="1238">
        <v>10</v>
      </c>
      <c r="K21" s="1238"/>
      <c r="L21" s="1238">
        <v>13</v>
      </c>
      <c r="M21" s="1238">
        <v>3</v>
      </c>
      <c r="N21" s="1238">
        <v>4</v>
      </c>
      <c r="O21" s="1238">
        <v>4.5</v>
      </c>
      <c r="P21" s="1236"/>
      <c r="Q21" s="1238">
        <v>11</v>
      </c>
      <c r="R21" s="1238">
        <v>10</v>
      </c>
      <c r="S21" s="1239">
        <v>10</v>
      </c>
      <c r="T21" s="1239"/>
    </row>
    <row r="22" spans="1:23" s="2" customFormat="1" ht="39" customHeight="1">
      <c r="A22" s="429">
        <v>16</v>
      </c>
      <c r="B22" s="430" t="s">
        <v>64</v>
      </c>
      <c r="C22" s="665">
        <v>3</v>
      </c>
      <c r="D22" s="665"/>
      <c r="E22" s="665">
        <v>4</v>
      </c>
      <c r="F22" s="665">
        <v>4.75</v>
      </c>
      <c r="G22" s="665"/>
      <c r="H22" s="665">
        <v>15</v>
      </c>
      <c r="I22" s="665">
        <v>14</v>
      </c>
      <c r="J22" s="665">
        <v>14</v>
      </c>
      <c r="K22" s="665">
        <v>15</v>
      </c>
      <c r="L22" s="665"/>
      <c r="M22" s="665">
        <v>1.5</v>
      </c>
      <c r="N22" s="665"/>
      <c r="O22" s="665">
        <v>1.75</v>
      </c>
      <c r="P22" s="665"/>
      <c r="Q22" s="665">
        <v>14</v>
      </c>
      <c r="R22" s="665"/>
      <c r="S22" s="665"/>
      <c r="T22" s="666"/>
      <c r="U22" s="392"/>
      <c r="V22" s="36"/>
      <c r="W22" s="36"/>
    </row>
    <row r="23" spans="1:23" s="2" customFormat="1" ht="39" customHeight="1">
      <c r="A23" s="429">
        <v>17</v>
      </c>
      <c r="B23" s="432" t="s">
        <v>65</v>
      </c>
      <c r="C23" s="665">
        <f>'[2]الوركاء 17 '!$C$8:$T$8</f>
        <v>2.5</v>
      </c>
      <c r="D23" s="665">
        <f>'[2]الوركاء 17 '!$C$8:$T$8</f>
        <v>4</v>
      </c>
      <c r="E23" s="665">
        <f>'[2]الوركاء 17 '!$C$8:$T$8</f>
        <v>5.5</v>
      </c>
      <c r="F23" s="665"/>
      <c r="G23" s="665"/>
      <c r="H23" s="665">
        <f>'[2]الوركاء 17 '!$C$8:$T$8</f>
        <v>25</v>
      </c>
      <c r="I23" s="665">
        <f>'[2]الوركاء 17 '!$C$8:$T$8</f>
        <v>25</v>
      </c>
      <c r="J23" s="665">
        <f>'[2]الوركاء 17 '!$C$8:$T$8</f>
        <v>25</v>
      </c>
      <c r="K23" s="665"/>
      <c r="L23" s="665"/>
      <c r="M23" s="665">
        <f>'[2]الوركاء 17 '!$C$8:$T$8</f>
        <v>1</v>
      </c>
      <c r="N23" s="665"/>
      <c r="O23" s="665"/>
      <c r="P23" s="665"/>
      <c r="Q23" s="665">
        <f>'[2]الوركاء 17 '!$C$8:$T$8</f>
        <v>25</v>
      </c>
      <c r="R23" s="665"/>
      <c r="S23" s="665"/>
      <c r="T23" s="666"/>
      <c r="U23" s="36"/>
      <c r="V23" s="36"/>
      <c r="W23" s="36"/>
    </row>
    <row r="24" spans="1:23" s="2" customFormat="1" ht="39" customHeight="1">
      <c r="A24" s="429">
        <v>18</v>
      </c>
      <c r="B24" s="432" t="s">
        <v>81</v>
      </c>
      <c r="C24" s="665">
        <f>'[2]الشمال 18'!$C$8:$T$8</f>
        <v>1</v>
      </c>
      <c r="D24" s="665"/>
      <c r="E24" s="665">
        <f>'[2]الشمال 18'!$C$8:$T$8</f>
        <v>3</v>
      </c>
      <c r="F24" s="665">
        <f>'[2]الشمال 18'!$C$8:$T$8</f>
        <v>4</v>
      </c>
      <c r="G24" s="665"/>
      <c r="H24" s="665">
        <f>'[2]الشمال 18'!$C$8:$T$8</f>
        <v>11</v>
      </c>
      <c r="I24" s="665">
        <f>'[2]الشمال 18'!$C$8:$T$8</f>
        <v>11</v>
      </c>
      <c r="J24" s="665">
        <f>'[2]الشمال 18'!$C$8:$T$8</f>
        <v>11</v>
      </c>
      <c r="K24" s="665"/>
      <c r="L24" s="665"/>
      <c r="M24" s="665">
        <f>'[2]الشمال 18'!$C$8:$T$8</f>
        <v>1</v>
      </c>
      <c r="N24" s="665"/>
      <c r="O24" s="665">
        <f>'[2]الشمال 18'!$C$8:$T$8</f>
        <v>2</v>
      </c>
      <c r="P24" s="665">
        <f>'[2]الشمال 18'!$C$8:$T$8</f>
        <v>3</v>
      </c>
      <c r="Q24" s="665">
        <f>'[2]الشمال 18'!$C$8:$T$8</f>
        <v>11</v>
      </c>
      <c r="R24" s="665"/>
      <c r="S24" s="665"/>
      <c r="T24" s="666"/>
      <c r="U24" s="36"/>
      <c r="V24" s="36"/>
      <c r="W24" s="36"/>
    </row>
    <row r="25" spans="1:23" s="2" customFormat="1" ht="39" customHeight="1">
      <c r="A25" s="429">
        <v>19</v>
      </c>
      <c r="B25" s="432" t="s">
        <v>44</v>
      </c>
      <c r="C25" s="665">
        <f>'[2]الاتحاد العراقي 19 '!$C$8:$T$8</f>
        <v>8</v>
      </c>
      <c r="D25" s="665">
        <f>'[2]الاتحاد العراقي 19 '!$C$8:$T$8</f>
        <v>9</v>
      </c>
      <c r="E25" s="665">
        <f>'[2]الاتحاد العراقي 19 '!$C$8:$T$8</f>
        <v>10</v>
      </c>
      <c r="F25" s="665"/>
      <c r="G25" s="665"/>
      <c r="H25" s="665">
        <f>'[2]الاتحاد العراقي 19 '!$C$8:$T$8</f>
        <v>14</v>
      </c>
      <c r="I25" s="665">
        <f>'[2]الاتحاد العراقي 19 '!$C$8:$T$8</f>
        <v>14</v>
      </c>
      <c r="J25" s="665">
        <f>'[2]الاتحاد العراقي 19 '!$C$8:$T$8</f>
        <v>12</v>
      </c>
      <c r="K25" s="665">
        <f>'[2]الاتحاد العراقي 19 '!$C$8:$T$8</f>
        <v>13</v>
      </c>
      <c r="L25" s="665"/>
      <c r="M25" s="665">
        <f>'[2]الاتحاد العراقي 19 '!$C$8:$T$8</f>
        <v>2</v>
      </c>
      <c r="N25" s="665">
        <f>'[2]الاتحاد العراقي 19 '!$C$8:$T$8</f>
        <v>2.5</v>
      </c>
      <c r="O25" s="665">
        <f>'[2]الاتحاد العراقي 19 '!$C$8:$T$8</f>
        <v>3</v>
      </c>
      <c r="P25" s="665"/>
      <c r="Q25" s="665">
        <f>'[2]الاتحاد العراقي 19 '!$C$8:$T$8</f>
        <v>13</v>
      </c>
      <c r="R25" s="665"/>
      <c r="S25" s="665"/>
      <c r="T25" s="666"/>
      <c r="U25" s="36"/>
      <c r="V25" s="36"/>
      <c r="W25" s="36"/>
    </row>
    <row r="26" spans="1:23" s="2" customFormat="1" ht="39" customHeight="1">
      <c r="A26" s="429">
        <v>20</v>
      </c>
      <c r="B26" s="432" t="s">
        <v>104</v>
      </c>
      <c r="C26" s="665">
        <v>2.5</v>
      </c>
      <c r="D26" s="665">
        <v>4.25</v>
      </c>
      <c r="E26" s="665">
        <v>4.5</v>
      </c>
      <c r="F26" s="665">
        <v>4.75</v>
      </c>
      <c r="G26" s="665"/>
      <c r="H26" s="665">
        <v>16</v>
      </c>
      <c r="I26" s="665">
        <v>16</v>
      </c>
      <c r="J26" s="665">
        <v>12</v>
      </c>
      <c r="K26" s="665"/>
      <c r="L26" s="665"/>
      <c r="M26" s="665">
        <v>1</v>
      </c>
      <c r="N26" s="665">
        <v>1</v>
      </c>
      <c r="O26" s="665">
        <v>1.5</v>
      </c>
      <c r="P26" s="665">
        <v>1.8</v>
      </c>
      <c r="Q26" s="665">
        <v>15</v>
      </c>
      <c r="R26" s="665"/>
      <c r="S26" s="665">
        <v>1.75</v>
      </c>
      <c r="T26" s="666"/>
      <c r="U26" s="393"/>
      <c r="V26" s="393"/>
      <c r="W26" s="393"/>
    </row>
    <row r="27" spans="1:23" s="38" customFormat="1" ht="39" customHeight="1">
      <c r="A27" s="429">
        <v>21</v>
      </c>
      <c r="B27" s="432" t="s">
        <v>43</v>
      </c>
      <c r="C27" s="665">
        <v>2.5</v>
      </c>
      <c r="D27" s="665">
        <v>3</v>
      </c>
      <c r="E27" s="665">
        <v>3.35</v>
      </c>
      <c r="F27" s="665">
        <v>3.75</v>
      </c>
      <c r="G27" s="665"/>
      <c r="H27" s="665">
        <v>11</v>
      </c>
      <c r="I27" s="665">
        <v>11</v>
      </c>
      <c r="J27" s="665">
        <v>11</v>
      </c>
      <c r="K27" s="665"/>
      <c r="L27" s="665"/>
      <c r="M27" s="665">
        <v>1</v>
      </c>
      <c r="N27" s="665">
        <v>1.5</v>
      </c>
      <c r="O27" s="665">
        <v>1.75</v>
      </c>
      <c r="P27" s="665">
        <v>2</v>
      </c>
      <c r="Q27" s="665">
        <v>9</v>
      </c>
      <c r="R27" s="665"/>
      <c r="S27" s="665"/>
      <c r="T27" s="666"/>
      <c r="U27" s="394"/>
      <c r="V27" s="394"/>
      <c r="W27" s="394"/>
    </row>
    <row r="28" spans="1:23" s="103" customFormat="1" ht="39" customHeight="1">
      <c r="A28" s="429">
        <v>22</v>
      </c>
      <c r="B28" s="434" t="s">
        <v>127</v>
      </c>
      <c r="C28" s="665">
        <f>'[2]الزراعي التركي 22 '!$C$8:$T$8</f>
        <v>2</v>
      </c>
      <c r="D28" s="665">
        <f>'[2]الزراعي التركي 22 '!$C$8:$T$8</f>
        <v>2.5</v>
      </c>
      <c r="E28" s="665">
        <f>'[2]الزراعي التركي 22 '!$C$8:$T$8</f>
        <v>3</v>
      </c>
      <c r="F28" s="665"/>
      <c r="G28" s="665"/>
      <c r="H28" s="665">
        <f>'[2]الزراعي التركي 22 '!$C$8:$T$8</f>
        <v>25</v>
      </c>
      <c r="I28" s="665"/>
      <c r="J28" s="665">
        <f>'[2]الزراعي التركي 22 '!$C$8:$T$8</f>
        <v>27</v>
      </c>
      <c r="K28" s="665"/>
      <c r="L28" s="665"/>
      <c r="M28" s="665">
        <f>'[2]الزراعي التركي 22 '!$C$8:$T$8</f>
        <v>0.5</v>
      </c>
      <c r="N28" s="665">
        <f>'[2]الزراعي التركي 22 '!$C$8:$T$8</f>
        <v>1</v>
      </c>
      <c r="O28" s="665">
        <f>'[2]الزراعي التركي 22 '!$C$8:$T$8</f>
        <v>1</v>
      </c>
      <c r="P28" s="665"/>
      <c r="Q28" s="665">
        <f>'[2]الزراعي التركي 22 '!$C$8:$T$8</f>
        <v>25</v>
      </c>
      <c r="R28" s="665"/>
      <c r="S28" s="665"/>
      <c r="T28" s="666"/>
      <c r="U28" s="395"/>
      <c r="V28" s="395"/>
      <c r="W28" s="395"/>
    </row>
    <row r="29" spans="1:23" s="2" customFormat="1" ht="39" customHeight="1">
      <c r="A29" s="429">
        <v>23</v>
      </c>
      <c r="B29" s="1240" t="s">
        <v>67</v>
      </c>
      <c r="C29" s="665">
        <f>'[2]الهدى 23'!$C$8:$T$8</f>
        <v>5</v>
      </c>
      <c r="D29" s="665">
        <f>'[2]الهدى 23'!$C$8:$T$8</f>
        <v>6</v>
      </c>
      <c r="E29" s="665">
        <f>'[2]الهدى 23'!$C$8:$T$8</f>
        <v>6.5</v>
      </c>
      <c r="F29" s="665">
        <f>'[2]الهدى 23'!$C$8:$T$8</f>
        <v>6.5</v>
      </c>
      <c r="G29" s="665"/>
      <c r="H29" s="665">
        <f>'[2]الهدى 23'!$C$8:$T$8</f>
        <v>15</v>
      </c>
      <c r="I29" s="665">
        <f>'[2]الهدى 23'!$C$8:$T$8</f>
        <v>15</v>
      </c>
      <c r="J29" s="665">
        <f>'[2]الهدى 23'!$C$8:$T$8</f>
        <v>10.5</v>
      </c>
      <c r="K29" s="665">
        <f>'[2]الهدى 23'!$C$8:$T$8</f>
        <v>11</v>
      </c>
      <c r="L29" s="665"/>
      <c r="M29" s="665">
        <f>'[2]الهدى 23'!$C$8:$T$8</f>
        <v>2.5</v>
      </c>
      <c r="N29" s="665">
        <f>'[2]الهدى 23'!$C$8:$T$8</f>
        <v>3.5</v>
      </c>
      <c r="O29" s="665">
        <f>'[2]الهدى 23'!$C$8:$T$8</f>
        <v>4</v>
      </c>
      <c r="P29" s="665">
        <f>'[2]الهدى 23'!$C$8:$T$8</f>
        <v>4</v>
      </c>
      <c r="Q29" s="665"/>
      <c r="R29" s="665"/>
      <c r="S29" s="665"/>
      <c r="T29" s="666"/>
      <c r="U29" s="393"/>
      <c r="V29" s="393"/>
      <c r="W29" s="393"/>
    </row>
    <row r="30" spans="1:23" s="103" customFormat="1" ht="39" customHeight="1">
      <c r="A30" s="429">
        <v>24</v>
      </c>
      <c r="B30" s="1241" t="s">
        <v>68</v>
      </c>
      <c r="C30" s="673"/>
      <c r="D30" s="625">
        <v>2.25</v>
      </c>
      <c r="E30" s="625">
        <v>3.13</v>
      </c>
      <c r="F30" s="625">
        <v>3.88</v>
      </c>
      <c r="G30" s="625"/>
      <c r="H30" s="625"/>
      <c r="I30" s="625"/>
      <c r="J30" s="625">
        <v>8</v>
      </c>
      <c r="K30" s="625"/>
      <c r="L30" s="625"/>
      <c r="M30" s="625"/>
      <c r="N30" s="625">
        <v>2.63</v>
      </c>
      <c r="O30" s="625">
        <v>2.88</v>
      </c>
      <c r="P30" s="625">
        <v>3.13</v>
      </c>
      <c r="Q30" s="625">
        <v>8</v>
      </c>
      <c r="R30" s="625"/>
      <c r="S30" s="625"/>
      <c r="T30" s="625">
        <v>6.5</v>
      </c>
      <c r="U30" s="392"/>
      <c r="V30" s="396"/>
      <c r="W30" s="396"/>
    </row>
    <row r="31" spans="1:23" s="103" customFormat="1" ht="39" customHeight="1">
      <c r="A31" s="429">
        <v>25</v>
      </c>
      <c r="B31" s="1242" t="s">
        <v>69</v>
      </c>
      <c r="C31" s="665">
        <f>'[2]عبر العراق 25 '!$C$8:$T$8</f>
        <v>7</v>
      </c>
      <c r="D31" s="665">
        <f>'[2]عبر العراق 25 '!$C$8:$T$8</f>
        <v>8</v>
      </c>
      <c r="E31" s="665">
        <f>'[2]عبر العراق 25 '!$C$8:$T$8</f>
        <v>9.25</v>
      </c>
      <c r="F31" s="665">
        <f>'[2]عبر العراق 25 '!$C$8:$T$8</f>
        <v>9</v>
      </c>
      <c r="G31" s="665"/>
      <c r="H31" s="665">
        <f>'[2]عبر العراق 25 '!$C$8:$T$8</f>
        <v>11.5</v>
      </c>
      <c r="I31" s="665">
        <f>'[2]عبر العراق 25 '!$C$8:$T$8</f>
        <v>11</v>
      </c>
      <c r="J31" s="665">
        <f>'[2]عبر العراق 25 '!$C$8:$T$8</f>
        <v>11</v>
      </c>
      <c r="K31" s="665">
        <f>'[2]عبر العراق 25 '!$C$8:$T$8</f>
        <v>11</v>
      </c>
      <c r="L31" s="665">
        <f>'[2]عبر العراق 25 '!$C$8:$T$8</f>
        <v>14</v>
      </c>
      <c r="M31" s="665">
        <f>'[2]عبر العراق 25 '!$C$8:$T$8</f>
        <v>3</v>
      </c>
      <c r="N31" s="665">
        <f>'[2]عبر العراق 25 '!$C$8:$T$8</f>
        <v>4</v>
      </c>
      <c r="O31" s="665">
        <f>'[2]عبر العراق 25 '!$C$8:$T$8</f>
        <v>5</v>
      </c>
      <c r="P31" s="665">
        <f>'[2]عبر العراق 25 '!$C$8:$T$8</f>
        <v>5.5</v>
      </c>
      <c r="Q31" s="665">
        <f>'[2]عبر العراق 25 '!$C$8:$T$8</f>
        <v>11</v>
      </c>
      <c r="R31" s="665"/>
      <c r="S31" s="665"/>
      <c r="T31" s="666"/>
      <c r="U31" s="355"/>
      <c r="V31" s="355"/>
      <c r="W31" s="396"/>
    </row>
    <row r="32" spans="1:20" s="2" customFormat="1" ht="39" customHeight="1">
      <c r="A32" s="429">
        <v>26</v>
      </c>
      <c r="B32" s="432" t="s">
        <v>128</v>
      </c>
      <c r="C32" s="665">
        <f>'[2]انتركونتننتال 26  '!$C$8:$T$8</f>
        <v>2.58</v>
      </c>
      <c r="D32" s="665">
        <f>'[2]انتركونتننتال 26  '!$C$8:$T$8</f>
        <v>4.89</v>
      </c>
      <c r="E32" s="665"/>
      <c r="F32" s="665"/>
      <c r="G32" s="665"/>
      <c r="H32" s="665">
        <f>'[2]انتركونتننتال 26  '!$C$8:$T$8</f>
        <v>14</v>
      </c>
      <c r="I32" s="665"/>
      <c r="J32" s="665">
        <f>'[2]انتركونتننتال 26  '!$C$8:$T$8</f>
        <v>14.62</v>
      </c>
      <c r="K32" s="665">
        <f>'[2]انتركونتننتال 26  '!$C$8:$T$8</f>
        <v>12</v>
      </c>
      <c r="L32" s="665">
        <f>'[2]انتركونتننتال 26  '!$C$8:$T$8</f>
        <v>10</v>
      </c>
      <c r="M32" s="665">
        <f>'[2]انتركونتننتال 26  '!$C$8:$T$8</f>
        <v>0.83</v>
      </c>
      <c r="N32" s="665">
        <f>'[2]انتركونتننتال 26  '!$C$8:$T$8</f>
        <v>4.21</v>
      </c>
      <c r="O32" s="665"/>
      <c r="P32" s="665"/>
      <c r="Q32" s="665">
        <f>'[2]انتركونتننتال 26  '!$C$8:$T$8</f>
        <v>11.58</v>
      </c>
      <c r="R32" s="665">
        <f>'[2]انتركونتننتال 26  '!$C$8:$T$8</f>
        <v>9.5</v>
      </c>
      <c r="S32" s="665">
        <f>'[2]انتركونتننتال 26  '!$C$8:$T$8</f>
        <v>9.5</v>
      </c>
      <c r="T32" s="666">
        <f>'[2]انتركونتننتال 26  '!$C$8:$T$8</f>
        <v>6.47</v>
      </c>
    </row>
    <row r="33" spans="1:20" s="103" customFormat="1" ht="39" customHeight="1">
      <c r="A33" s="429">
        <v>27</v>
      </c>
      <c r="B33" s="432" t="s">
        <v>83</v>
      </c>
      <c r="C33" s="665"/>
      <c r="D33" s="665"/>
      <c r="E33" s="665"/>
      <c r="F33" s="665"/>
      <c r="G33" s="665"/>
      <c r="H33" s="665"/>
      <c r="I33" s="665"/>
      <c r="J33" s="665"/>
      <c r="K33" s="665"/>
      <c r="L33" s="665"/>
      <c r="M33" s="665"/>
      <c r="N33" s="665">
        <f>'[2]وقفلر 27'!$C$8:$T$8</f>
        <v>2</v>
      </c>
      <c r="O33" s="665"/>
      <c r="P33" s="665"/>
      <c r="Q33" s="665">
        <f>'[2]وقفلر 27'!$C$8:$T$8</f>
        <v>11</v>
      </c>
      <c r="R33" s="665">
        <f>'[2]وقفلر 27'!$C$8:$T$8</f>
        <v>12</v>
      </c>
      <c r="S33" s="665">
        <f>'[2]وقفلر 27'!$C$8:$T$8</f>
        <v>13</v>
      </c>
      <c r="T33" s="666">
        <f>'[2]وقفلر 27'!$C$8:$T$8</f>
        <v>13</v>
      </c>
    </row>
    <row r="34" spans="1:20" s="103" customFormat="1" ht="39" customHeight="1">
      <c r="A34" s="429">
        <v>28</v>
      </c>
      <c r="B34" s="432" t="s">
        <v>124</v>
      </c>
      <c r="C34" s="665">
        <f>'[2]الاعتماد اللبناني 28'!$C$8:$T$8</f>
        <v>6.1</v>
      </c>
      <c r="D34" s="665"/>
      <c r="E34" s="665">
        <f>'[2]الاعتماد اللبناني 28'!$C$8:$T$8</f>
        <v>6.1</v>
      </c>
      <c r="F34" s="665"/>
      <c r="G34" s="665"/>
      <c r="H34" s="665"/>
      <c r="I34" s="665"/>
      <c r="J34" s="665">
        <f>'[2]الاعتماد اللبناني 28'!$C$8:$T$8</f>
        <v>12</v>
      </c>
      <c r="K34" s="665">
        <f>'[2]الاعتماد اللبناني 28'!$C$8:$T$8</f>
        <v>12</v>
      </c>
      <c r="L34" s="665">
        <f>'[2]الاعتماد اللبناني 28'!$C$8:$T$8</f>
        <v>12</v>
      </c>
      <c r="M34" s="665">
        <f>'[2]الاعتماد اللبناني 28'!$C$8:$T$8</f>
        <v>3.7</v>
      </c>
      <c r="N34" s="665"/>
      <c r="O34" s="665">
        <f>'[2]الاعتماد اللبناني 28'!$C$8:$T$8</f>
        <v>3.7</v>
      </c>
      <c r="P34" s="665"/>
      <c r="Q34" s="665">
        <f>'[2]الاعتماد اللبناني 28'!$C$8:$T$8</f>
        <v>12</v>
      </c>
      <c r="R34" s="665">
        <f>'[2]الاعتماد اللبناني 28'!$C$8:$T$8</f>
        <v>12</v>
      </c>
      <c r="S34" s="665">
        <f>'[2]الاعتماد اللبناني 28'!$C$8:$T$8</f>
        <v>12</v>
      </c>
      <c r="T34" s="666">
        <f>'[2]الاعتماد اللبناني 28'!$C$8:$T$8</f>
        <v>12</v>
      </c>
    </row>
    <row r="35" spans="1:20" s="103" customFormat="1" ht="39" customHeight="1">
      <c r="A35" s="429">
        <v>29</v>
      </c>
      <c r="B35" s="432" t="s">
        <v>129</v>
      </c>
      <c r="C35" s="665"/>
      <c r="D35" s="665"/>
      <c r="E35" s="665"/>
      <c r="F35" s="665"/>
      <c r="G35" s="665"/>
      <c r="H35" s="665"/>
      <c r="I35" s="665"/>
      <c r="J35" s="665"/>
      <c r="K35" s="665"/>
      <c r="L35" s="665"/>
      <c r="M35" s="665"/>
      <c r="N35" s="665">
        <f>'[2]ايش 29'!$C$8:$T$8</f>
        <v>1.63</v>
      </c>
      <c r="O35" s="665"/>
      <c r="P35" s="665"/>
      <c r="Q35" s="665">
        <f>'[2]ايش 29'!$C$8:$T$8</f>
        <v>14.48</v>
      </c>
      <c r="R35" s="665">
        <f>'[2]ايش 29'!$C$8:$T$8</f>
        <v>14.48</v>
      </c>
      <c r="S35" s="665">
        <f>'[2]ايش 29'!$C$8:$T$8</f>
        <v>14.48</v>
      </c>
      <c r="T35" s="666">
        <f>'[2]ايش 29'!$C$8:$T$8</f>
        <v>14.48</v>
      </c>
    </row>
    <row r="36" spans="1:20" s="103" customFormat="1" ht="39" customHeight="1">
      <c r="A36" s="429">
        <v>30</v>
      </c>
      <c r="B36" s="432" t="s">
        <v>46</v>
      </c>
      <c r="C36" s="665">
        <v>5</v>
      </c>
      <c r="D36" s="665">
        <v>5.5</v>
      </c>
      <c r="E36" s="665">
        <v>6</v>
      </c>
      <c r="F36" s="665"/>
      <c r="G36" s="665"/>
      <c r="H36" s="665">
        <v>15</v>
      </c>
      <c r="I36" s="665"/>
      <c r="J36" s="665">
        <v>15</v>
      </c>
      <c r="K36" s="665">
        <v>15</v>
      </c>
      <c r="L36" s="665">
        <v>15</v>
      </c>
      <c r="M36" s="665">
        <v>3.25</v>
      </c>
      <c r="N36" s="665">
        <v>3.5</v>
      </c>
      <c r="O36" s="665">
        <v>4</v>
      </c>
      <c r="P36" s="665"/>
      <c r="Q36" s="665">
        <v>15</v>
      </c>
      <c r="R36" s="665">
        <v>15</v>
      </c>
      <c r="S36" s="665">
        <v>15</v>
      </c>
      <c r="T36" s="666">
        <v>15</v>
      </c>
    </row>
    <row r="37" spans="1:20" s="103" customFormat="1" ht="39" customHeight="1">
      <c r="A37" s="429">
        <v>31</v>
      </c>
      <c r="B37" s="435" t="s">
        <v>51</v>
      </c>
      <c r="C37" s="665">
        <f>'[2]التنمية الدولي 31 '!$C$8:$T$8</f>
        <v>5</v>
      </c>
      <c r="D37" s="665">
        <f>'[2]التنمية الدولي 31 '!$C$8:$T$8</f>
        <v>6</v>
      </c>
      <c r="E37" s="665">
        <f>'[2]التنمية الدولي 31 '!$C$8:$T$8</f>
        <v>7</v>
      </c>
      <c r="F37" s="665">
        <f>'[2]التنمية الدولي 31 '!$C$8:$T$8</f>
        <v>8</v>
      </c>
      <c r="G37" s="665"/>
      <c r="H37" s="665"/>
      <c r="I37" s="665"/>
      <c r="J37" s="665">
        <f>'[2]التنمية الدولي 31 '!$C$8:$T$8</f>
        <v>14</v>
      </c>
      <c r="K37" s="665">
        <f>'[2]التنمية الدولي 31 '!$C$8:$T$8</f>
        <v>15</v>
      </c>
      <c r="L37" s="665">
        <f>'[2]التنمية الدولي 31 '!$C$8:$T$8</f>
        <v>16</v>
      </c>
      <c r="M37" s="665">
        <f>'[2]التنمية الدولي 31 '!$C$8:$T$8</f>
        <v>2.5</v>
      </c>
      <c r="N37" s="665">
        <f>'[2]التنمية الدولي 31 '!$C$8:$T$8</f>
        <v>3</v>
      </c>
      <c r="O37" s="665">
        <f>'[2]التنمية الدولي 31 '!$C$8:$T$8</f>
        <v>4</v>
      </c>
      <c r="P37" s="665"/>
      <c r="Q37" s="665">
        <f>'[2]التنمية الدولي 31 '!$C$8:$T$8</f>
        <v>12</v>
      </c>
      <c r="R37" s="665">
        <f>'[2]التنمية الدولي 31 '!$C$8:$T$8</f>
        <v>11</v>
      </c>
      <c r="S37" s="665">
        <f>'[2]التنمية الدولي 31 '!$C$8:$T$8</f>
        <v>10</v>
      </c>
      <c r="T37" s="666"/>
    </row>
    <row r="38" spans="1:22" s="103" customFormat="1" ht="39" customHeight="1">
      <c r="A38" s="429">
        <v>32</v>
      </c>
      <c r="B38" s="435" t="s">
        <v>70</v>
      </c>
      <c r="C38" s="665">
        <f>'[2]ملي ايران 32 '!$C$8:$T$8</f>
        <v>1</v>
      </c>
      <c r="D38" s="665"/>
      <c r="E38" s="665"/>
      <c r="F38" s="665"/>
      <c r="G38" s="665"/>
      <c r="H38" s="665"/>
      <c r="I38" s="665"/>
      <c r="J38" s="665">
        <f>'[2]ملي ايران 32 '!$C$8:$T$8</f>
        <v>9</v>
      </c>
      <c r="K38" s="665">
        <f>'[2]ملي ايران 32 '!$C$8:$T$8</f>
        <v>9</v>
      </c>
      <c r="L38" s="665"/>
      <c r="M38" s="665"/>
      <c r="N38" s="665"/>
      <c r="O38" s="665"/>
      <c r="P38" s="665"/>
      <c r="Q38" s="665"/>
      <c r="R38" s="665"/>
      <c r="S38" s="665"/>
      <c r="T38" s="666"/>
      <c r="V38" s="103" t="s">
        <v>47</v>
      </c>
    </row>
    <row r="39" spans="1:20" s="103" customFormat="1" ht="39" customHeight="1">
      <c r="A39" s="660">
        <v>33</v>
      </c>
      <c r="B39" s="1243" t="s">
        <v>193</v>
      </c>
      <c r="C39" s="1244">
        <v>2.5</v>
      </c>
      <c r="D39" s="674">
        <v>2.75</v>
      </c>
      <c r="E39" s="674">
        <v>3</v>
      </c>
      <c r="F39" s="674"/>
      <c r="G39" s="1245"/>
      <c r="H39" s="674">
        <v>13</v>
      </c>
      <c r="I39" s="674">
        <v>10</v>
      </c>
      <c r="J39" s="674">
        <v>10</v>
      </c>
      <c r="K39" s="674">
        <v>10</v>
      </c>
      <c r="L39" s="674">
        <v>11</v>
      </c>
      <c r="M39" s="674">
        <v>2.5</v>
      </c>
      <c r="N39" s="674">
        <v>2.75</v>
      </c>
      <c r="O39" s="674">
        <v>3</v>
      </c>
      <c r="P39" s="674"/>
      <c r="Q39" s="674">
        <v>9</v>
      </c>
      <c r="R39" s="674">
        <v>9</v>
      </c>
      <c r="S39" s="674">
        <v>9</v>
      </c>
      <c r="T39" s="674">
        <v>10</v>
      </c>
    </row>
    <row r="40" spans="1:20" s="38" customFormat="1" ht="39" customHeight="1">
      <c r="A40" s="429">
        <v>34</v>
      </c>
      <c r="B40" s="436" t="s">
        <v>49</v>
      </c>
      <c r="C40" s="665"/>
      <c r="D40" s="665">
        <f>'[2]البنك اللبناني الفرنسي 34'!$C$8:$T$8</f>
        <v>2</v>
      </c>
      <c r="E40" s="665"/>
      <c r="F40" s="665"/>
      <c r="G40" s="665"/>
      <c r="H40" s="665">
        <f>'[2]البنك اللبناني الفرنسي 34'!$C$8:$T$8</f>
        <v>7.5</v>
      </c>
      <c r="I40" s="665"/>
      <c r="J40" s="665">
        <f>'[2]البنك اللبناني الفرنسي 34'!$C$8:$T$8</f>
        <v>10</v>
      </c>
      <c r="K40" s="665"/>
      <c r="L40" s="665"/>
      <c r="M40" s="665"/>
      <c r="N40" s="665">
        <f>'[2]البنك اللبناني الفرنسي 34'!$C$8:$T$8</f>
        <v>2.25</v>
      </c>
      <c r="O40" s="665">
        <f>'[2]البنك اللبناني الفرنسي 34'!$C$8:$T$8</f>
        <v>2.25</v>
      </c>
      <c r="P40" s="665"/>
      <c r="Q40" s="665">
        <f>'[2]البنك اللبناني الفرنسي 34'!$C$8:$T$8</f>
        <v>8</v>
      </c>
      <c r="R40" s="665"/>
      <c r="S40" s="665"/>
      <c r="T40" s="666"/>
    </row>
    <row r="41" spans="1:20" s="38" customFormat="1" ht="39" customHeight="1">
      <c r="A41" s="429">
        <v>35</v>
      </c>
      <c r="B41" s="436" t="s">
        <v>130</v>
      </c>
      <c r="C41" s="671"/>
      <c r="D41" s="671">
        <f>'[2]فرنسبنك 35 '!$C$8:$T$8</f>
        <v>1.5</v>
      </c>
      <c r="E41" s="671"/>
      <c r="F41" s="671"/>
      <c r="G41" s="671"/>
      <c r="H41" s="671"/>
      <c r="I41" s="671"/>
      <c r="J41" s="671"/>
      <c r="K41" s="671"/>
      <c r="L41" s="671">
        <f>'[2]فرنسبنك 35 '!$C$8:$T$8</f>
        <v>12</v>
      </c>
      <c r="M41" s="671"/>
      <c r="N41" s="671">
        <f>'[2]فرنسبنك 35 '!$C$8:$T$8</f>
        <v>2</v>
      </c>
      <c r="O41" s="671">
        <f>'[2]فرنسبنك 35 '!$C$8:$T$8</f>
        <v>4</v>
      </c>
      <c r="P41" s="671"/>
      <c r="Q41" s="671"/>
      <c r="R41" s="671"/>
      <c r="S41" s="671"/>
      <c r="T41" s="672">
        <f>'[2]فرنسبنك 35 '!$C$8:$T$8</f>
        <v>12</v>
      </c>
    </row>
    <row r="42" spans="1:20" s="103" customFormat="1" ht="39" customHeight="1">
      <c r="A42" s="429">
        <v>36</v>
      </c>
      <c r="B42" s="1246" t="s">
        <v>132</v>
      </c>
      <c r="C42" s="665">
        <v>3.5</v>
      </c>
      <c r="D42" s="665">
        <v>4.5</v>
      </c>
      <c r="E42" s="665">
        <v>5.4</v>
      </c>
      <c r="F42" s="665">
        <v>5.8</v>
      </c>
      <c r="G42" s="665"/>
      <c r="H42" s="665">
        <v>14</v>
      </c>
      <c r="I42" s="665">
        <v>14</v>
      </c>
      <c r="J42" s="665">
        <v>12</v>
      </c>
      <c r="K42" s="665">
        <v>12.5</v>
      </c>
      <c r="L42" s="665">
        <v>13</v>
      </c>
      <c r="M42" s="665">
        <v>2</v>
      </c>
      <c r="N42" s="665">
        <v>2.5</v>
      </c>
      <c r="O42" s="665">
        <v>3</v>
      </c>
      <c r="P42" s="665">
        <v>3.9</v>
      </c>
      <c r="Q42" s="665">
        <v>12</v>
      </c>
      <c r="R42" s="665">
        <v>13</v>
      </c>
      <c r="S42" s="665">
        <v>14</v>
      </c>
      <c r="T42" s="666"/>
    </row>
    <row r="43" spans="1:20" s="103" customFormat="1" ht="39" customHeight="1">
      <c r="A43" s="429">
        <v>37</v>
      </c>
      <c r="B43" s="436" t="s">
        <v>133</v>
      </c>
      <c r="C43" s="665">
        <f>'[2]بيروت والبلاد العربية 37 '!$C$8:$T$8</f>
        <v>4</v>
      </c>
      <c r="D43" s="665">
        <f>'[2]بيروت والبلاد العربية 37 '!$C$8:$T$8</f>
        <v>3.5</v>
      </c>
      <c r="E43" s="665">
        <f>'[2]بيروت والبلاد العربية 37 '!$C$8:$T$8</f>
        <v>4.75</v>
      </c>
      <c r="F43" s="665">
        <f>'[2]بيروت والبلاد العربية 37 '!$C$8:$T$8</f>
        <v>6</v>
      </c>
      <c r="G43" s="665">
        <f>'[2]بيروت والبلاد العربية 37 '!$C$8:$T$8</f>
        <v>7</v>
      </c>
      <c r="H43" s="665">
        <f>'[2]بيروت والبلاد العربية 37 '!$C$8:$T$8</f>
        <v>12</v>
      </c>
      <c r="I43" s="665">
        <f>'[2]بيروت والبلاد العربية 37 '!$C$8:$T$8</f>
        <v>12</v>
      </c>
      <c r="J43" s="665">
        <f>'[2]بيروت والبلاد العربية 37 '!$C$8:$T$8</f>
        <v>13</v>
      </c>
      <c r="K43" s="665">
        <f>'[2]بيروت والبلاد العربية 37 '!$C$8:$T$8</f>
        <v>13.5</v>
      </c>
      <c r="L43" s="665">
        <f>'[2]بيروت والبلاد العربية 37 '!$C$8:$T$8</f>
        <v>14</v>
      </c>
      <c r="M43" s="665">
        <f>'[2]بيروت والبلاد العربية 37 '!$C$8:$T$8</f>
        <v>3</v>
      </c>
      <c r="N43" s="665">
        <f>'[2]بيروت والبلاد العربية 37 '!$C$8:$T$8</f>
        <v>4</v>
      </c>
      <c r="O43" s="665">
        <f>'[2]بيروت والبلاد العربية 37 '!$C$8:$T$8</f>
        <v>5</v>
      </c>
      <c r="P43" s="665">
        <f>'[2]بيروت والبلاد العربية 37 '!$C$8:$T$8</f>
        <v>5.75</v>
      </c>
      <c r="Q43" s="665">
        <f>'[2]بيروت والبلاد العربية 37 '!$C$8:$T$8</f>
        <v>9</v>
      </c>
      <c r="R43" s="665">
        <f>'[2]بيروت والبلاد العربية 37 '!$C$8:$T$8</f>
        <v>10</v>
      </c>
      <c r="S43" s="665">
        <f>'[2]بيروت والبلاد العربية 37 '!$C$8:$T$8</f>
        <v>11</v>
      </c>
      <c r="T43" s="666">
        <f>'[2]بيروت والبلاد العربية 37 '!$C$8:$T$8</f>
        <v>12</v>
      </c>
    </row>
    <row r="44" spans="1:20" s="38" customFormat="1" ht="39" customHeight="1">
      <c r="A44" s="429">
        <v>38</v>
      </c>
      <c r="B44" s="436" t="s">
        <v>74</v>
      </c>
      <c r="C44" s="665"/>
      <c r="D44" s="665"/>
      <c r="E44" s="665">
        <f>'[2]بارسيان 38 '!$C$8:$T$8</f>
        <v>6</v>
      </c>
      <c r="F44" s="665"/>
      <c r="G44" s="665"/>
      <c r="H44" s="665"/>
      <c r="I44" s="665"/>
      <c r="J44" s="665"/>
      <c r="K44" s="665">
        <v>8</v>
      </c>
      <c r="L44" s="665"/>
      <c r="M44" s="665"/>
      <c r="N44" s="665"/>
      <c r="O44" s="665"/>
      <c r="P44" s="665"/>
      <c r="Q44" s="665"/>
      <c r="R44" s="665"/>
      <c r="S44" s="665"/>
      <c r="T44" s="666"/>
    </row>
    <row r="45" spans="1:20" s="142" customFormat="1" ht="39" customHeight="1">
      <c r="A45" s="429">
        <v>39</v>
      </c>
      <c r="B45" s="435" t="s">
        <v>53</v>
      </c>
      <c r="C45" s="665"/>
      <c r="D45" s="665">
        <f>'[2]لبنان والمهجر 39'!$C$8:$T$8</f>
        <v>3.28</v>
      </c>
      <c r="E45" s="665"/>
      <c r="F45" s="665"/>
      <c r="G45" s="665"/>
      <c r="H45" s="665"/>
      <c r="I45" s="665">
        <f>'[2]لبنان والمهجر 39'!$C$8:$T$8</f>
        <v>9.1</v>
      </c>
      <c r="J45" s="665">
        <f>'[2]لبنان والمهجر 39'!$C$8:$T$8</f>
        <v>9.78</v>
      </c>
      <c r="K45" s="665"/>
      <c r="L45" s="665">
        <f>'[2]لبنان والمهجر 39'!$C$8:$T$8</f>
        <v>11.81</v>
      </c>
      <c r="M45" s="665"/>
      <c r="N45" s="665">
        <f>'[2]لبنان والمهجر 39'!$C$8:$T$8</f>
        <v>3.09</v>
      </c>
      <c r="O45" s="665"/>
      <c r="P45" s="665"/>
      <c r="Q45" s="665">
        <f>'[2]لبنان والمهجر 39'!$C$8:$T$8</f>
        <v>10.69</v>
      </c>
      <c r="R45" s="665">
        <f>'[2]لبنان والمهجر 39'!$C$8:$T$8</f>
        <v>8.25</v>
      </c>
      <c r="S45" s="665">
        <f>'[2]لبنان والمهجر 39'!$C$8:$T$8</f>
        <v>10.62</v>
      </c>
      <c r="T45" s="666">
        <f>'[2]لبنان والمهجر 39'!$C$8:$T$8</f>
        <v>8.5</v>
      </c>
    </row>
    <row r="46" spans="1:24" s="2" customFormat="1" ht="39" customHeight="1">
      <c r="A46" s="429">
        <v>40</v>
      </c>
      <c r="B46" s="1247" t="s">
        <v>112</v>
      </c>
      <c r="C46" s="665">
        <f>'[2]بنك عودة 40'!$C$8:$T$8</f>
        <v>4</v>
      </c>
      <c r="D46" s="665">
        <f>'[2]بنك عودة 40'!$C$8:$T$8</f>
        <v>5.2</v>
      </c>
      <c r="E46" s="665">
        <f>'[2]بنك عودة 40'!$C$8:$T$8</f>
        <v>5.3</v>
      </c>
      <c r="F46" s="665"/>
      <c r="G46" s="665"/>
      <c r="H46" s="665">
        <f>'[2]بنك عودة 40'!$C$8:$T$8</f>
        <v>10.5</v>
      </c>
      <c r="I46" s="665"/>
      <c r="J46" s="665">
        <f>'[2]بنك عودة 40'!$C$8:$T$8</f>
        <v>12.5</v>
      </c>
      <c r="K46" s="665">
        <f>'[2]بنك عودة 40'!$C$8:$T$8</f>
        <v>13.5</v>
      </c>
      <c r="L46" s="665"/>
      <c r="M46" s="665">
        <f>'[2]بنك عودة 40'!$C$8:$T$8</f>
        <v>1.5</v>
      </c>
      <c r="N46" s="665">
        <f>'[2]بنك عودة 40'!$C$8:$T$8</f>
        <v>1.9</v>
      </c>
      <c r="O46" s="665">
        <f>'[2]بنك عودة 40'!$C$8:$T$8</f>
        <v>2.58</v>
      </c>
      <c r="P46" s="665"/>
      <c r="Q46" s="665">
        <f>'[2]بنك عودة 40'!$C$8:$T$8</f>
        <v>9.75</v>
      </c>
      <c r="R46" s="665">
        <f>'[2]بنك عودة 40'!$C$8:$T$8</f>
        <v>10.75</v>
      </c>
      <c r="S46" s="665">
        <f>'[2]بنك عودة 40'!$C$8:$T$8</f>
        <v>10.75</v>
      </c>
      <c r="T46" s="666"/>
      <c r="U46" s="303"/>
      <c r="V46" s="303"/>
      <c r="W46" s="303"/>
      <c r="X46" s="303"/>
    </row>
    <row r="47" spans="1:24" s="2" customFormat="1" ht="39" customHeight="1">
      <c r="A47" s="660">
        <v>41</v>
      </c>
      <c r="B47" s="661" t="s">
        <v>195</v>
      </c>
      <c r="C47" s="671"/>
      <c r="D47" s="671">
        <f>'[2]بنك مياب 41'!D8</f>
        <v>6</v>
      </c>
      <c r="E47" s="671">
        <f>'[2]بنك مياب 41'!E8</f>
        <v>6.875</v>
      </c>
      <c r="F47" s="671">
        <f>'[2]بنك مياب 41'!F8</f>
        <v>7.75</v>
      </c>
      <c r="G47" s="671"/>
      <c r="H47" s="671"/>
      <c r="I47" s="671"/>
      <c r="J47" s="671"/>
      <c r="K47" s="671"/>
      <c r="L47" s="671">
        <f>'[2]بنك مياب 41'!L8</f>
        <v>9.875</v>
      </c>
      <c r="M47" s="671"/>
      <c r="N47" s="671">
        <f>'[2]بنك مياب 41'!N8</f>
        <v>3.75</v>
      </c>
      <c r="O47" s="671">
        <f>'[2]بنك مياب 41'!O8</f>
        <v>4.25</v>
      </c>
      <c r="P47" s="671"/>
      <c r="Q47" s="671"/>
      <c r="R47" s="671"/>
      <c r="S47" s="671"/>
      <c r="T47" s="672"/>
      <c r="U47" s="303"/>
      <c r="V47" s="303"/>
      <c r="W47" s="303"/>
      <c r="X47" s="303"/>
    </row>
    <row r="48" spans="1:24" s="2" customFormat="1" ht="38.25" customHeight="1" thickBot="1">
      <c r="A48" s="1248" t="s">
        <v>35</v>
      </c>
      <c r="B48" s="1249"/>
      <c r="C48" s="1250">
        <f>AVERAGE(C7:C47)</f>
        <v>3.3753030303030305</v>
      </c>
      <c r="D48" s="1250">
        <f aca="true" t="shared" si="0" ref="D48:T48">AVERAGE(D7:D47)</f>
        <v>3.962121212121212</v>
      </c>
      <c r="E48" s="1250">
        <f t="shared" si="0"/>
        <v>4.917727272727273</v>
      </c>
      <c r="F48" s="1250">
        <f t="shared" si="0"/>
        <v>5.704444444444444</v>
      </c>
      <c r="G48" s="1250">
        <f t="shared" si="0"/>
        <v>7</v>
      </c>
      <c r="H48" s="1250">
        <f t="shared" si="0"/>
        <v>13.716666666666667</v>
      </c>
      <c r="I48" s="1250">
        <f t="shared" si="0"/>
        <v>13.227777777777778</v>
      </c>
      <c r="J48" s="1250">
        <f t="shared" si="0"/>
        <v>12.541176470588235</v>
      </c>
      <c r="K48" s="1250">
        <f t="shared" si="0"/>
        <v>12.14</v>
      </c>
      <c r="L48" s="1250">
        <f t="shared" si="0"/>
        <v>12.556428571428572</v>
      </c>
      <c r="M48" s="1250">
        <f t="shared" si="0"/>
        <v>1.8448333333333333</v>
      </c>
      <c r="N48" s="1250">
        <f t="shared" si="0"/>
        <v>2.4559375</v>
      </c>
      <c r="O48" s="1250">
        <f t="shared" si="0"/>
        <v>2.954375</v>
      </c>
      <c r="P48" s="1250">
        <f t="shared" si="0"/>
        <v>3.364375</v>
      </c>
      <c r="Q48" s="1250">
        <f t="shared" si="0"/>
        <v>12.073529411764707</v>
      </c>
      <c r="R48" s="1250">
        <f t="shared" si="0"/>
        <v>11.390434782608697</v>
      </c>
      <c r="S48" s="1250">
        <f t="shared" si="0"/>
        <v>11.322727272727272</v>
      </c>
      <c r="T48" s="1250">
        <f t="shared" si="0"/>
        <v>11.210714285714285</v>
      </c>
      <c r="U48" s="303"/>
      <c r="V48" s="303"/>
      <c r="W48" s="303"/>
      <c r="X48" s="303"/>
    </row>
    <row r="49" spans="1:21" s="2" customFormat="1" ht="42.75" customHeight="1">
      <c r="A49" s="738" t="s">
        <v>232</v>
      </c>
      <c r="B49" s="738"/>
      <c r="C49" s="738"/>
      <c r="D49" s="738"/>
      <c r="E49" s="738"/>
      <c r="F49" s="738"/>
      <c r="G49" s="738"/>
      <c r="H49" s="738"/>
      <c r="I49" s="738"/>
      <c r="J49" s="738"/>
      <c r="K49" s="738"/>
      <c r="L49" s="738"/>
      <c r="M49" s="738"/>
      <c r="N49" s="738"/>
      <c r="O49" s="738"/>
      <c r="P49" s="738"/>
      <c r="Q49" s="738"/>
      <c r="R49" s="738"/>
      <c r="S49" s="738"/>
      <c r="T49" s="738"/>
      <c r="U49" s="194"/>
    </row>
    <row r="50" spans="1:21" s="2" customFormat="1" ht="28.5" customHeight="1">
      <c r="A50" s="739" t="s">
        <v>234</v>
      </c>
      <c r="B50" s="739"/>
      <c r="C50" s="739"/>
      <c r="D50" s="739"/>
      <c r="E50" s="739"/>
      <c r="F50" s="739"/>
      <c r="G50" s="739"/>
      <c r="H50" s="739"/>
      <c r="I50" s="739"/>
      <c r="J50" s="739"/>
      <c r="K50" s="739"/>
      <c r="L50" s="739"/>
      <c r="M50" s="739"/>
      <c r="N50" s="739"/>
      <c r="O50" s="739"/>
      <c r="P50" s="739"/>
      <c r="Q50" s="739"/>
      <c r="R50" s="739"/>
      <c r="S50" s="739"/>
      <c r="T50" s="739"/>
      <c r="U50" s="194"/>
    </row>
    <row r="51" spans="1:20" s="2" customFormat="1" ht="132" customHeight="1">
      <c r="A51" s="737" t="s">
        <v>158</v>
      </c>
      <c r="B51" s="737"/>
      <c r="C51" s="148"/>
      <c r="D51" s="148"/>
      <c r="E51" s="147"/>
      <c r="F51" s="147"/>
      <c r="G51" s="147"/>
      <c r="H51" s="147"/>
      <c r="I51" s="147"/>
      <c r="J51" s="147"/>
      <c r="K51" s="147"/>
      <c r="L51" s="147"/>
      <c r="M51" s="147"/>
      <c r="N51" s="147"/>
      <c r="O51" s="147"/>
      <c r="P51" s="147"/>
      <c r="Q51" s="147"/>
      <c r="R51" s="147"/>
      <c r="S51" s="147"/>
      <c r="T51" s="147"/>
    </row>
    <row r="52" spans="1:20" s="2" customFormat="1" ht="46.5" customHeight="1" thickBot="1">
      <c r="A52" s="749" t="s">
        <v>163</v>
      </c>
      <c r="B52" s="749"/>
      <c r="C52" s="749"/>
      <c r="D52" s="749"/>
      <c r="E52" s="749"/>
      <c r="F52" s="749"/>
      <c r="G52" s="749"/>
      <c r="H52" s="749"/>
      <c r="I52" s="749"/>
      <c r="J52" s="749"/>
      <c r="K52" s="749"/>
      <c r="L52" s="749"/>
      <c r="M52" s="749"/>
      <c r="N52" s="749"/>
      <c r="O52" s="749"/>
      <c r="P52" s="749"/>
      <c r="Q52" s="749"/>
      <c r="R52" s="749"/>
      <c r="S52" s="749"/>
      <c r="T52" s="749"/>
    </row>
    <row r="53" spans="1:20" s="2" customFormat="1" ht="41.25" customHeight="1">
      <c r="A53" s="750" t="s">
        <v>0</v>
      </c>
      <c r="B53" s="736"/>
      <c r="C53" s="736" t="s">
        <v>55</v>
      </c>
      <c r="D53" s="736"/>
      <c r="E53" s="736"/>
      <c r="F53" s="736"/>
      <c r="G53" s="736"/>
      <c r="H53" s="736"/>
      <c r="I53" s="736"/>
      <c r="J53" s="736"/>
      <c r="K53" s="736"/>
      <c r="L53" s="736"/>
      <c r="M53" s="736" t="s">
        <v>2</v>
      </c>
      <c r="N53" s="736"/>
      <c r="O53" s="736"/>
      <c r="P53" s="736"/>
      <c r="Q53" s="736"/>
      <c r="R53" s="736"/>
      <c r="S53" s="736"/>
      <c r="T53" s="746"/>
    </row>
    <row r="54" spans="1:20" s="2" customFormat="1" ht="48.75" customHeight="1">
      <c r="A54" s="751"/>
      <c r="B54" s="741"/>
      <c r="C54" s="741" t="s">
        <v>3</v>
      </c>
      <c r="D54" s="741"/>
      <c r="E54" s="741"/>
      <c r="F54" s="741"/>
      <c r="G54" s="741"/>
      <c r="H54" s="741" t="s">
        <v>40</v>
      </c>
      <c r="I54" s="741"/>
      <c r="J54" s="741"/>
      <c r="K54" s="741"/>
      <c r="L54" s="741"/>
      <c r="M54" s="741" t="s">
        <v>5</v>
      </c>
      <c r="N54" s="741"/>
      <c r="O54" s="741"/>
      <c r="P54" s="741"/>
      <c r="Q54" s="741" t="s">
        <v>40</v>
      </c>
      <c r="R54" s="741"/>
      <c r="S54" s="741"/>
      <c r="T54" s="742"/>
    </row>
    <row r="55" spans="1:20" s="2" customFormat="1" ht="44.25" customHeight="1">
      <c r="A55" s="751"/>
      <c r="B55" s="741"/>
      <c r="C55" s="740" t="s">
        <v>7</v>
      </c>
      <c r="D55" s="741" t="s">
        <v>8</v>
      </c>
      <c r="E55" s="741"/>
      <c r="F55" s="741"/>
      <c r="G55" s="741"/>
      <c r="H55" s="740" t="s">
        <v>122</v>
      </c>
      <c r="I55" s="740" t="s">
        <v>57</v>
      </c>
      <c r="J55" s="741" t="s">
        <v>11</v>
      </c>
      <c r="K55" s="741"/>
      <c r="L55" s="741"/>
      <c r="M55" s="740" t="s">
        <v>36</v>
      </c>
      <c r="N55" s="741" t="s">
        <v>12</v>
      </c>
      <c r="O55" s="741"/>
      <c r="P55" s="741"/>
      <c r="Q55" s="741" t="s">
        <v>11</v>
      </c>
      <c r="R55" s="741"/>
      <c r="S55" s="741"/>
      <c r="T55" s="742"/>
    </row>
    <row r="56" spans="1:20" s="2" customFormat="1" ht="336" customHeight="1">
      <c r="A56" s="751"/>
      <c r="B56" s="741"/>
      <c r="C56" s="740"/>
      <c r="D56" s="437" t="s">
        <v>13</v>
      </c>
      <c r="E56" s="437" t="s">
        <v>14</v>
      </c>
      <c r="F56" s="437" t="s">
        <v>15</v>
      </c>
      <c r="G56" s="437" t="s">
        <v>16</v>
      </c>
      <c r="H56" s="740"/>
      <c r="I56" s="740"/>
      <c r="J56" s="437" t="s">
        <v>17</v>
      </c>
      <c r="K56" s="437" t="s">
        <v>18</v>
      </c>
      <c r="L56" s="437" t="s">
        <v>19</v>
      </c>
      <c r="M56" s="740"/>
      <c r="N56" s="437" t="s">
        <v>20</v>
      </c>
      <c r="O56" s="437" t="s">
        <v>21</v>
      </c>
      <c r="P56" s="437" t="s">
        <v>22</v>
      </c>
      <c r="Q56" s="437" t="s">
        <v>23</v>
      </c>
      <c r="R56" s="437" t="s">
        <v>24</v>
      </c>
      <c r="S56" s="437" t="s">
        <v>25</v>
      </c>
      <c r="T56" s="438" t="s">
        <v>58</v>
      </c>
    </row>
    <row r="57" spans="1:23" s="2" customFormat="1" ht="63" customHeight="1">
      <c r="A57" s="439">
        <v>1</v>
      </c>
      <c r="B57" s="440" t="s">
        <v>134</v>
      </c>
      <c r="C57" s="441">
        <f>'[2]الصناعي A'!$C$8:$T$8</f>
        <v>4</v>
      </c>
      <c r="D57" s="441">
        <f>'[2]الصناعي A'!$C$8:$T$8</f>
        <v>5</v>
      </c>
      <c r="E57" s="441">
        <f>'[2]الصناعي A'!$C$8:$T$8</f>
        <v>6</v>
      </c>
      <c r="F57" s="441">
        <f>'[2]الصناعي A'!$C$8:$T$8</f>
        <v>7</v>
      </c>
      <c r="G57" s="441"/>
      <c r="H57" s="441"/>
      <c r="I57" s="441"/>
      <c r="J57" s="441"/>
      <c r="K57" s="441">
        <f>'[2]الصناعي A'!$C$8:$T$8</f>
        <v>6</v>
      </c>
      <c r="L57" s="441">
        <f>'[2]الصناعي A'!$C$8:$T$8</f>
        <v>6</v>
      </c>
      <c r="M57" s="441">
        <f>'[2]الصناعي A'!$C$8:$T$8</f>
        <v>1</v>
      </c>
      <c r="N57" s="441">
        <f>'[2]الصناعي A'!$C$8:$T$8</f>
        <v>1</v>
      </c>
      <c r="O57" s="441">
        <f>'[2]الصناعي A'!$C$8:$T$8</f>
        <v>1.5</v>
      </c>
      <c r="P57" s="441"/>
      <c r="Q57" s="441"/>
      <c r="R57" s="441"/>
      <c r="S57" s="441"/>
      <c r="T57" s="442"/>
      <c r="U57" s="303" t="s">
        <v>47</v>
      </c>
      <c r="V57" s="303"/>
      <c r="W57" s="303"/>
    </row>
    <row r="58" spans="1:20" s="2" customFormat="1" ht="63.75" customHeight="1">
      <c r="A58" s="439">
        <v>2</v>
      </c>
      <c r="B58" s="443" t="s">
        <v>76</v>
      </c>
      <c r="C58" s="444">
        <f>'[2]الزراعي التعاوني B'!$C$8:$T$8</f>
        <v>3</v>
      </c>
      <c r="D58" s="444">
        <f>'[2]الزراعي التعاوني B'!$C$8:$T$8</f>
        <v>2</v>
      </c>
      <c r="E58" s="444">
        <f>'[2]الزراعي التعاوني B'!$C$8:$T$8</f>
        <v>3</v>
      </c>
      <c r="F58" s="444">
        <f>'[2]الزراعي التعاوني B'!$C$8:$T$8</f>
        <v>4</v>
      </c>
      <c r="G58" s="444"/>
      <c r="H58" s="444">
        <f>'[2]الزراعي التعاوني B'!$C$8:$T$8</f>
        <v>14</v>
      </c>
      <c r="I58" s="444">
        <f>'[2]الزراعي التعاوني B'!$C$8:$T$8</f>
        <v>14</v>
      </c>
      <c r="J58" s="444">
        <f>'[2]الزراعي التعاوني B'!$C$8:$T$8</f>
        <v>8</v>
      </c>
      <c r="K58" s="444">
        <f>'[2]الزراعي التعاوني B'!$C$8:$T$8</f>
        <v>10</v>
      </c>
      <c r="L58" s="444">
        <f>'[2]الزراعي التعاوني B'!$C$8:$T$8</f>
        <v>12</v>
      </c>
      <c r="M58" s="444"/>
      <c r="N58" s="444"/>
      <c r="O58" s="444"/>
      <c r="P58" s="444"/>
      <c r="Q58" s="444"/>
      <c r="R58" s="444"/>
      <c r="S58" s="444"/>
      <c r="T58" s="445"/>
    </row>
    <row r="59" spans="1:21" s="38" customFormat="1" ht="67.5" customHeight="1">
      <c r="A59" s="446">
        <v>3</v>
      </c>
      <c r="B59" s="443" t="s">
        <v>135</v>
      </c>
      <c r="C59" s="441">
        <f>'[2]العقاري C'!$C$8:$T$8</f>
        <v>3</v>
      </c>
      <c r="D59" s="441">
        <f>'[2]العقاري C'!$C$8:$T$8</f>
        <v>3.5</v>
      </c>
      <c r="E59" s="441">
        <f>'[2]العقاري C'!$C$8:$T$8</f>
        <v>4</v>
      </c>
      <c r="F59" s="441">
        <f>'[2]العقاري C'!$C$8:$T$8</f>
        <v>5</v>
      </c>
      <c r="G59" s="441"/>
      <c r="H59" s="441">
        <f>'[2]العقاري C'!$C$8:$T$8</f>
        <v>10</v>
      </c>
      <c r="I59" s="441">
        <f>'[2]العقاري C'!$C$8:$T$8</f>
        <v>10</v>
      </c>
      <c r="J59" s="441">
        <f>'[2]العقاري C'!$C$8:$T$8</f>
        <v>8</v>
      </c>
      <c r="K59" s="441">
        <f>'[2]العقاري C'!$C$8:$T$8</f>
        <v>10</v>
      </c>
      <c r="L59" s="441">
        <f>'[2]العقاري C'!$C$8:$T$8</f>
        <v>10</v>
      </c>
      <c r="M59" s="441"/>
      <c r="N59" s="441"/>
      <c r="O59" s="441"/>
      <c r="P59" s="441"/>
      <c r="Q59" s="441"/>
      <c r="R59" s="441"/>
      <c r="S59" s="441"/>
      <c r="T59" s="442"/>
      <c r="U59" s="137"/>
    </row>
    <row r="60" spans="1:21" s="2" customFormat="1" ht="54" customHeight="1" thickBot="1">
      <c r="A60" s="747" t="s">
        <v>35</v>
      </c>
      <c r="B60" s="748"/>
      <c r="C60" s="460">
        <f>AVERAGE(C57:C59)</f>
        <v>3.3333333333333335</v>
      </c>
      <c r="D60" s="460">
        <f aca="true" t="shared" si="1" ref="D60:O60">AVERAGE(D57:D59)</f>
        <v>3.5</v>
      </c>
      <c r="E60" s="460">
        <f t="shared" si="1"/>
        <v>4.333333333333333</v>
      </c>
      <c r="F60" s="460">
        <f t="shared" si="1"/>
        <v>5.333333333333333</v>
      </c>
      <c r="G60" s="460"/>
      <c r="H60" s="460">
        <f t="shared" si="1"/>
        <v>12</v>
      </c>
      <c r="I60" s="460">
        <f t="shared" si="1"/>
        <v>12</v>
      </c>
      <c r="J60" s="460">
        <f t="shared" si="1"/>
        <v>8</v>
      </c>
      <c r="K60" s="460">
        <f t="shared" si="1"/>
        <v>8.666666666666666</v>
      </c>
      <c r="L60" s="460">
        <f t="shared" si="1"/>
        <v>9.333333333333334</v>
      </c>
      <c r="M60" s="460">
        <f t="shared" si="1"/>
        <v>1</v>
      </c>
      <c r="N60" s="460">
        <f t="shared" si="1"/>
        <v>1</v>
      </c>
      <c r="O60" s="460">
        <f t="shared" si="1"/>
        <v>1.5</v>
      </c>
      <c r="P60" s="447"/>
      <c r="Q60" s="447"/>
      <c r="R60" s="447"/>
      <c r="S60" s="447"/>
      <c r="T60" s="448"/>
      <c r="U60" s="4"/>
    </row>
    <row r="61" spans="1:20" s="2" customFormat="1" ht="71.25" customHeight="1">
      <c r="A61" s="745" t="s">
        <v>192</v>
      </c>
      <c r="B61" s="745"/>
      <c r="C61" s="745"/>
      <c r="D61" s="745"/>
      <c r="E61" s="745"/>
      <c r="F61" s="745"/>
      <c r="G61" s="363"/>
      <c r="H61" s="363"/>
      <c r="I61" s="362"/>
      <c r="J61" s="362"/>
      <c r="K61" s="362"/>
      <c r="L61" s="362"/>
      <c r="M61" s="362"/>
      <c r="N61" s="362"/>
      <c r="O61" s="362"/>
      <c r="P61" s="362"/>
      <c r="Q61" s="362"/>
      <c r="R61" s="362"/>
      <c r="S61" s="362"/>
      <c r="T61" s="362"/>
    </row>
    <row r="62" spans="1:20" ht="33">
      <c r="A62" s="743" t="s">
        <v>188</v>
      </c>
      <c r="B62" s="744"/>
      <c r="C62" s="415"/>
      <c r="D62" s="415"/>
      <c r="E62" s="415"/>
      <c r="F62" s="414"/>
      <c r="G62" s="364"/>
      <c r="H62" s="364"/>
      <c r="I62" s="2"/>
      <c r="J62" s="2"/>
      <c r="K62" s="2"/>
      <c r="L62" s="2"/>
      <c r="M62" s="2"/>
      <c r="N62" s="2"/>
      <c r="O62" s="2"/>
      <c r="P62" s="2"/>
      <c r="Q62" s="2"/>
      <c r="R62" s="2"/>
      <c r="S62" s="2"/>
      <c r="T62" s="2"/>
    </row>
    <row r="63" spans="1:20" ht="19.5" customHeight="1">
      <c r="A63" s="411"/>
      <c r="B63" s="411"/>
      <c r="C63" s="412"/>
      <c r="D63" s="413"/>
      <c r="E63" s="413"/>
      <c r="F63" s="411"/>
      <c r="H63" s="2"/>
      <c r="I63" s="2"/>
      <c r="J63" s="2"/>
      <c r="K63" s="2"/>
      <c r="L63" s="2"/>
      <c r="M63" s="2"/>
      <c r="N63" s="2"/>
      <c r="O63" s="2"/>
      <c r="P63" s="2"/>
      <c r="Q63" s="2"/>
      <c r="R63" s="2"/>
      <c r="S63" s="2"/>
      <c r="T63" s="2"/>
    </row>
    <row r="64" spans="3:5" ht="12.75" hidden="1">
      <c r="C64" s="1"/>
      <c r="D64" s="1"/>
      <c r="E64" s="1"/>
    </row>
    <row r="65" ht="23.25">
      <c r="A65" s="110"/>
    </row>
  </sheetData>
  <sheetProtection/>
  <mergeCells count="40">
    <mergeCell ref="A62:B62"/>
    <mergeCell ref="A61:F61"/>
    <mergeCell ref="M53:T53"/>
    <mergeCell ref="H5:H6"/>
    <mergeCell ref="N5:P5"/>
    <mergeCell ref="A60:B60"/>
    <mergeCell ref="A52:T52"/>
    <mergeCell ref="H55:H56"/>
    <mergeCell ref="A53:B56"/>
    <mergeCell ref="D55:G55"/>
    <mergeCell ref="C55:C56"/>
    <mergeCell ref="M55:M56"/>
    <mergeCell ref="J55:L55"/>
    <mergeCell ref="I55:I56"/>
    <mergeCell ref="Q55:T55"/>
    <mergeCell ref="C54:G54"/>
    <mergeCell ref="Q54:T54"/>
    <mergeCell ref="M54:P54"/>
    <mergeCell ref="H54:L54"/>
    <mergeCell ref="N55:P55"/>
    <mergeCell ref="A1:B1"/>
    <mergeCell ref="D5:G5"/>
    <mergeCell ref="I5:I6"/>
    <mergeCell ref="C5:C6"/>
    <mergeCell ref="A2:T2"/>
    <mergeCell ref="Q5:T5"/>
    <mergeCell ref="M4:P4"/>
    <mergeCell ref="A3:B6"/>
    <mergeCell ref="H4:L4"/>
    <mergeCell ref="J5:L5"/>
    <mergeCell ref="C4:G4"/>
    <mergeCell ref="M3:T3"/>
    <mergeCell ref="A48:B48"/>
    <mergeCell ref="C53:L53"/>
    <mergeCell ref="Q4:T4"/>
    <mergeCell ref="M5:M6"/>
    <mergeCell ref="A51:B51"/>
    <mergeCell ref="C3:L3"/>
    <mergeCell ref="A49:T49"/>
    <mergeCell ref="A50:T50"/>
  </mergeCells>
  <printOptions horizontalCentered="1" verticalCentered="1"/>
  <pageMargins left="0.31496062992126" right="0.826771653543307" top="0.196850393700787" bottom="0.196850393700787" header="0.078740157480315" footer="0.196850393700787"/>
  <pageSetup horizontalDpi="600" verticalDpi="600" orientation="landscape" pageOrder="overThenDown" paperSize="9" scale="26" r:id="rId4"/>
  <rowBreaks count="1" manualBreakCount="1">
    <brk id="50" min="1" max="19" man="1"/>
  </rowBreaks>
  <drawing r:id="rId3"/>
  <legacyDrawing r:id="rId2"/>
</worksheet>
</file>

<file path=xl/worksheets/sheet10.xml><?xml version="1.0" encoding="utf-8"?>
<worksheet xmlns="http://schemas.openxmlformats.org/spreadsheetml/2006/main" xmlns:r="http://schemas.openxmlformats.org/officeDocument/2006/relationships">
  <sheetPr codeName="Sheet9">
    <pageSetUpPr fitToPage="1"/>
  </sheetPr>
  <dimension ref="A1:AV88"/>
  <sheetViews>
    <sheetView zoomScale="25" zoomScaleNormal="25" zoomScaleSheetLayoutView="30" zoomScalePageLayoutView="0" workbookViewId="0" topLeftCell="A1">
      <pane ySplit="6" topLeftCell="A7" activePane="bottomLeft" state="frozen"/>
      <selection pane="topLeft" activeCell="G17" sqref="G17"/>
      <selection pane="bottomLeft" activeCell="A1" sqref="A1:T44"/>
    </sheetView>
  </sheetViews>
  <sheetFormatPr defaultColWidth="9.140625" defaultRowHeight="12.75"/>
  <cols>
    <col min="1" max="1" width="11.421875" style="12" customWidth="1"/>
    <col min="2" max="2" width="130.8515625" style="12" customWidth="1"/>
    <col min="3" max="3" width="25.00390625" style="12" customWidth="1"/>
    <col min="4" max="4" width="22.140625" style="12" customWidth="1"/>
    <col min="5" max="5" width="26.00390625" style="12" customWidth="1"/>
    <col min="6" max="6" width="26.8515625" style="12" customWidth="1"/>
    <col min="7" max="7" width="20.7109375" style="12" customWidth="1"/>
    <col min="8" max="8" width="23.140625" style="12" customWidth="1"/>
    <col min="9" max="9" width="25.00390625" style="12" customWidth="1"/>
    <col min="10" max="10" width="24.00390625" style="12" customWidth="1"/>
    <col min="11" max="11" width="25.421875" style="12" customWidth="1"/>
    <col min="12" max="12" width="23.140625" style="12" customWidth="1"/>
    <col min="13" max="13" width="21.7109375" style="12" customWidth="1"/>
    <col min="14" max="14" width="22.140625" style="12" customWidth="1"/>
    <col min="15" max="15" width="24.00390625" style="12" customWidth="1"/>
    <col min="16" max="16" width="25.421875" style="12" customWidth="1"/>
    <col min="17" max="17" width="25.00390625" style="12" customWidth="1"/>
    <col min="18" max="18" width="22.57421875" style="12" customWidth="1"/>
    <col min="19" max="19" width="25.00390625" style="12" customWidth="1"/>
    <col min="20" max="20" width="23.57421875" style="12" customWidth="1"/>
    <col min="21" max="16384" width="9.140625" style="12" customWidth="1"/>
  </cols>
  <sheetData>
    <row r="1" spans="1:23" s="13" customFormat="1" ht="56.25" customHeight="1">
      <c r="A1" s="1395" t="s">
        <v>153</v>
      </c>
      <c r="B1" s="1395"/>
      <c r="C1" s="1395"/>
      <c r="D1" s="1395"/>
      <c r="E1" s="1395"/>
      <c r="F1" s="1395"/>
      <c r="G1" s="1395"/>
      <c r="H1" s="1395"/>
      <c r="I1" s="1368"/>
      <c r="J1" s="1368"/>
      <c r="K1" s="1368"/>
      <c r="L1" s="1368"/>
      <c r="M1" s="1368"/>
      <c r="N1" s="1368"/>
      <c r="O1" s="1368"/>
      <c r="P1" s="1368"/>
      <c r="Q1" s="1368"/>
      <c r="R1" s="1396"/>
      <c r="S1" s="1396"/>
      <c r="T1" s="1396"/>
      <c r="W1" s="13" t="s">
        <v>47</v>
      </c>
    </row>
    <row r="2" spans="1:20" ht="33.75" customHeight="1" thickBot="1">
      <c r="A2" s="1370"/>
      <c r="B2" s="1397" t="s">
        <v>174</v>
      </c>
      <c r="C2" s="1397"/>
      <c r="D2" s="1397"/>
      <c r="E2" s="1397"/>
      <c r="F2" s="1397"/>
      <c r="G2" s="1397"/>
      <c r="H2" s="1397"/>
      <c r="I2" s="1397"/>
      <c r="J2" s="1397"/>
      <c r="K2" s="1397"/>
      <c r="L2" s="1397"/>
      <c r="M2" s="1397"/>
      <c r="N2" s="1397"/>
      <c r="O2" s="1397"/>
      <c r="P2" s="1397"/>
      <c r="Q2" s="1397"/>
      <c r="R2" s="1397"/>
      <c r="S2" s="1397"/>
      <c r="T2" s="1397"/>
    </row>
    <row r="3" spans="1:20" s="13" customFormat="1" ht="54.75" customHeight="1" thickTop="1">
      <c r="A3" s="1398" t="s">
        <v>0</v>
      </c>
      <c r="B3" s="1399"/>
      <c r="C3" s="1400" t="s">
        <v>1</v>
      </c>
      <c r="D3" s="1401"/>
      <c r="E3" s="1401"/>
      <c r="F3" s="1401"/>
      <c r="G3" s="1401"/>
      <c r="H3" s="1401"/>
      <c r="I3" s="1401"/>
      <c r="J3" s="1401"/>
      <c r="K3" s="1401"/>
      <c r="L3" s="1402"/>
      <c r="M3" s="1400" t="s">
        <v>2</v>
      </c>
      <c r="N3" s="1401"/>
      <c r="O3" s="1401"/>
      <c r="P3" s="1401"/>
      <c r="Q3" s="1401"/>
      <c r="R3" s="1401"/>
      <c r="S3" s="1401"/>
      <c r="T3" s="1403"/>
    </row>
    <row r="4" spans="1:20" s="13" customFormat="1" ht="46.5" customHeight="1">
      <c r="A4" s="1404"/>
      <c r="B4" s="1405"/>
      <c r="C4" s="1406" t="s">
        <v>3</v>
      </c>
      <c r="D4" s="1407"/>
      <c r="E4" s="1407"/>
      <c r="F4" s="1407"/>
      <c r="G4" s="1408"/>
      <c r="H4" s="1406" t="s">
        <v>4</v>
      </c>
      <c r="I4" s="1407"/>
      <c r="J4" s="1407"/>
      <c r="K4" s="1407"/>
      <c r="L4" s="1408"/>
      <c r="M4" s="1406" t="s">
        <v>5</v>
      </c>
      <c r="N4" s="1407"/>
      <c r="O4" s="1407"/>
      <c r="P4" s="1408"/>
      <c r="Q4" s="1406" t="s">
        <v>40</v>
      </c>
      <c r="R4" s="1407"/>
      <c r="S4" s="1407"/>
      <c r="T4" s="1409"/>
    </row>
    <row r="5" spans="1:20" s="13" customFormat="1" ht="33.75" customHeight="1">
      <c r="A5" s="1404"/>
      <c r="B5" s="1405"/>
      <c r="C5" s="1410" t="s">
        <v>7</v>
      </c>
      <c r="D5" s="1406" t="s">
        <v>8</v>
      </c>
      <c r="E5" s="1407"/>
      <c r="F5" s="1407"/>
      <c r="G5" s="1408"/>
      <c r="H5" s="1410" t="s">
        <v>9</v>
      </c>
      <c r="I5" s="1410" t="s">
        <v>10</v>
      </c>
      <c r="J5" s="1406" t="s">
        <v>11</v>
      </c>
      <c r="K5" s="1407"/>
      <c r="L5" s="1408"/>
      <c r="M5" s="1410" t="s">
        <v>36</v>
      </c>
      <c r="N5" s="1406" t="s">
        <v>12</v>
      </c>
      <c r="O5" s="1407"/>
      <c r="P5" s="1408"/>
      <c r="Q5" s="1406" t="s">
        <v>11</v>
      </c>
      <c r="R5" s="1407"/>
      <c r="S5" s="1407"/>
      <c r="T5" s="1409"/>
    </row>
    <row r="6" spans="1:20" s="13" customFormat="1" ht="273.75" customHeight="1" thickBot="1">
      <c r="A6" s="1411"/>
      <c r="B6" s="1412"/>
      <c r="C6" s="1413"/>
      <c r="D6" s="1414" t="s">
        <v>13</v>
      </c>
      <c r="E6" s="1414" t="s">
        <v>14</v>
      </c>
      <c r="F6" s="1414" t="s">
        <v>15</v>
      </c>
      <c r="G6" s="1414" t="s">
        <v>16</v>
      </c>
      <c r="H6" s="1413"/>
      <c r="I6" s="1413"/>
      <c r="J6" s="1414" t="s">
        <v>17</v>
      </c>
      <c r="K6" s="1414" t="s">
        <v>18</v>
      </c>
      <c r="L6" s="1414" t="s">
        <v>19</v>
      </c>
      <c r="M6" s="1413"/>
      <c r="N6" s="1414" t="s">
        <v>20</v>
      </c>
      <c r="O6" s="1414" t="s">
        <v>21</v>
      </c>
      <c r="P6" s="1414" t="s">
        <v>22</v>
      </c>
      <c r="Q6" s="1414" t="s">
        <v>23</v>
      </c>
      <c r="R6" s="1414" t="s">
        <v>24</v>
      </c>
      <c r="S6" s="1414" t="s">
        <v>25</v>
      </c>
      <c r="T6" s="1415" t="s">
        <v>37</v>
      </c>
    </row>
    <row r="7" spans="1:20" s="105" customFormat="1" ht="49.5" customHeight="1" thickBot="1" thickTop="1">
      <c r="A7" s="1416">
        <v>1</v>
      </c>
      <c r="B7" s="1417" t="s">
        <v>26</v>
      </c>
      <c r="C7" s="500">
        <v>4</v>
      </c>
      <c r="D7" s="710">
        <v>4.5</v>
      </c>
      <c r="E7" s="710">
        <v>5</v>
      </c>
      <c r="F7" s="710">
        <v>5.75</v>
      </c>
      <c r="G7" s="710"/>
      <c r="H7" s="710"/>
      <c r="I7" s="710"/>
      <c r="J7" s="710">
        <v>9</v>
      </c>
      <c r="K7" s="710">
        <v>10</v>
      </c>
      <c r="L7" s="710">
        <v>11</v>
      </c>
      <c r="M7" s="710">
        <v>1</v>
      </c>
      <c r="N7" s="710">
        <v>1.5</v>
      </c>
      <c r="O7" s="710">
        <v>1.75</v>
      </c>
      <c r="P7" s="1391">
        <v>3.25</v>
      </c>
      <c r="Q7" s="710"/>
      <c r="R7" s="710">
        <v>8</v>
      </c>
      <c r="S7" s="710">
        <v>9</v>
      </c>
      <c r="T7" s="1392">
        <v>10</v>
      </c>
    </row>
    <row r="8" spans="1:20" s="105" customFormat="1" ht="49.5" customHeight="1" thickTop="1">
      <c r="A8" s="1416">
        <v>2</v>
      </c>
      <c r="B8" s="1417" t="s">
        <v>42</v>
      </c>
      <c r="C8" s="679">
        <v>3.5</v>
      </c>
      <c r="D8" s="679">
        <v>4.5</v>
      </c>
      <c r="E8" s="679">
        <v>5</v>
      </c>
      <c r="F8" s="679">
        <v>6.5</v>
      </c>
      <c r="G8" s="1263"/>
      <c r="H8" s="710">
        <v>8</v>
      </c>
      <c r="I8" s="710">
        <v>8</v>
      </c>
      <c r="J8" s="679">
        <v>10</v>
      </c>
      <c r="K8" s="679">
        <v>11</v>
      </c>
      <c r="L8" s="679">
        <v>12</v>
      </c>
      <c r="M8" s="679">
        <v>1</v>
      </c>
      <c r="N8" s="679">
        <v>1.5</v>
      </c>
      <c r="O8" s="679">
        <v>1.5</v>
      </c>
      <c r="P8" s="679">
        <v>2.5</v>
      </c>
      <c r="Q8" s="679">
        <v>9</v>
      </c>
      <c r="R8" s="679">
        <v>10</v>
      </c>
      <c r="S8" s="679">
        <v>10</v>
      </c>
      <c r="T8" s="679">
        <v>11</v>
      </c>
    </row>
    <row r="9" spans="1:20" s="105" customFormat="1" ht="49.5" customHeight="1">
      <c r="A9" s="1416">
        <v>3</v>
      </c>
      <c r="B9" s="1418" t="s">
        <v>41</v>
      </c>
      <c r="C9" s="689">
        <v>1</v>
      </c>
      <c r="D9" s="689">
        <v>1.5</v>
      </c>
      <c r="E9" s="689">
        <v>2.5</v>
      </c>
      <c r="F9" s="689"/>
      <c r="G9" s="689"/>
      <c r="H9" s="689">
        <v>10</v>
      </c>
      <c r="I9" s="689"/>
      <c r="J9" s="689">
        <v>10</v>
      </c>
      <c r="K9" s="689">
        <v>10</v>
      </c>
      <c r="L9" s="689">
        <v>10</v>
      </c>
      <c r="M9" s="689">
        <v>0.25</v>
      </c>
      <c r="N9" s="689">
        <v>0.5</v>
      </c>
      <c r="O9" s="689">
        <v>0.75</v>
      </c>
      <c r="P9" s="689"/>
      <c r="Q9" s="689">
        <v>7.5</v>
      </c>
      <c r="R9" s="689">
        <v>7.5</v>
      </c>
      <c r="S9" s="689">
        <v>7.5</v>
      </c>
      <c r="T9" s="689"/>
    </row>
    <row r="10" spans="1:30" s="105" customFormat="1" ht="49.5" customHeight="1">
      <c r="A10" s="1416">
        <v>4</v>
      </c>
      <c r="B10" s="1419" t="s">
        <v>59</v>
      </c>
      <c r="C10" s="706">
        <v>2.5</v>
      </c>
      <c r="D10" s="706">
        <v>3</v>
      </c>
      <c r="E10" s="706">
        <v>3</v>
      </c>
      <c r="F10" s="707"/>
      <c r="G10" s="707"/>
      <c r="H10" s="706">
        <v>11.5</v>
      </c>
      <c r="I10" s="707"/>
      <c r="J10" s="706">
        <v>11.5</v>
      </c>
      <c r="K10" s="706">
        <v>11.5</v>
      </c>
      <c r="L10" s="706">
        <v>11.5</v>
      </c>
      <c r="M10" s="706">
        <v>1</v>
      </c>
      <c r="N10" s="706">
        <v>1.5</v>
      </c>
      <c r="O10" s="706">
        <v>1.5</v>
      </c>
      <c r="P10" s="707"/>
      <c r="Q10" s="706">
        <v>10.5</v>
      </c>
      <c r="R10" s="706">
        <v>10.5</v>
      </c>
      <c r="S10" s="707"/>
      <c r="T10" s="706">
        <v>10.5</v>
      </c>
      <c r="AD10" s="106"/>
    </row>
    <row r="11" spans="1:20" s="105" customFormat="1" ht="49.5" customHeight="1">
      <c r="A11" s="1416">
        <v>5</v>
      </c>
      <c r="B11" s="1419" t="s">
        <v>29</v>
      </c>
      <c r="C11" s="702">
        <f>'[4]التجاري العراقي 5'!$C$15:$T$15</f>
        <v>0.25</v>
      </c>
      <c r="D11" s="721"/>
      <c r="E11" s="721"/>
      <c r="F11" s="721"/>
      <c r="G11" s="721"/>
      <c r="H11" s="702">
        <f>'[4]التجاري العراقي 5'!$C$15:$T$15</f>
        <v>12</v>
      </c>
      <c r="I11" s="721"/>
      <c r="J11" s="702">
        <f>'[4]التجاري العراقي 5'!$C$15:$T$15</f>
        <v>12</v>
      </c>
      <c r="K11" s="702">
        <f>'[4]التجاري العراقي 5'!$C$15:$T$15</f>
        <v>12</v>
      </c>
      <c r="L11" s="702">
        <f>'[4]التجاري العراقي 5'!$C$15:$T$15</f>
        <v>12</v>
      </c>
      <c r="M11" s="721"/>
      <c r="N11" s="721"/>
      <c r="O11" s="721"/>
      <c r="P11" s="721"/>
      <c r="Q11" s="702">
        <f>'[4]التجاري العراقي 5'!$C$15:$T$15</f>
        <v>12</v>
      </c>
      <c r="R11" s="702">
        <f>'[4]التجاري العراقي 5'!$C$15:$T$15</f>
        <v>12</v>
      </c>
      <c r="S11" s="702">
        <f>'[4]التجاري العراقي 5'!$C$15:$T$15</f>
        <v>12</v>
      </c>
      <c r="T11" s="702">
        <f>'[4]التجاري العراقي 5'!$C$15:$T$15</f>
        <v>12</v>
      </c>
    </row>
    <row r="12" spans="1:20" s="105" customFormat="1" ht="49.5" customHeight="1">
      <c r="A12" s="1416">
        <v>6</v>
      </c>
      <c r="B12" s="1417" t="s">
        <v>60</v>
      </c>
      <c r="C12" s="675">
        <f>'[4]الشرق الاوسط 6'!$C$15:$T$15</f>
        <v>4</v>
      </c>
      <c r="D12" s="675">
        <f>'[4]الشرق الاوسط 6'!$C$15:$T$15</f>
        <v>4.5</v>
      </c>
      <c r="E12" s="675">
        <f>'[4]الشرق الاوسط 6'!$C$15:$T$15</f>
        <v>5</v>
      </c>
      <c r="F12" s="675">
        <f>'[4]الشرق الاوسط 6'!$C$15:$T$15</f>
        <v>6</v>
      </c>
      <c r="G12" s="675"/>
      <c r="H12" s="675">
        <f>'[4]الشرق الاوسط 6'!$C$15:$T$15</f>
        <v>16</v>
      </c>
      <c r="I12" s="675"/>
      <c r="J12" s="675">
        <f>'[4]الشرق الاوسط 6'!$C$15:$T$15</f>
        <v>15</v>
      </c>
      <c r="K12" s="675">
        <f>'[4]الشرق الاوسط 6'!$C$15:$T$15</f>
        <v>16</v>
      </c>
      <c r="L12" s="675">
        <f>'[4]الشرق الاوسط 6'!$C$15:$T$15</f>
        <v>16</v>
      </c>
      <c r="M12" s="675">
        <f>'[4]الشرق الاوسط 6'!$C$15:$T$15</f>
        <v>2</v>
      </c>
      <c r="N12" s="675">
        <f>'[4]الشرق الاوسط 6'!$C$15:$T$15</f>
        <v>2.5</v>
      </c>
      <c r="O12" s="675">
        <f>'[4]الشرق الاوسط 6'!$C$15:$T$15</f>
        <v>3</v>
      </c>
      <c r="P12" s="675">
        <f>'[4]الشرق الاوسط 6'!$C$15:$T$15</f>
        <v>3.5</v>
      </c>
      <c r="Q12" s="675">
        <f>'[4]الشرق الاوسط 6'!$C$15:$T$15</f>
        <v>14</v>
      </c>
      <c r="R12" s="675">
        <f>'[4]الشرق الاوسط 6'!$C$15:$T$15</f>
        <v>15</v>
      </c>
      <c r="S12" s="675">
        <f>'[4]الشرق الاوسط 6'!$C$15:$T$15</f>
        <v>15</v>
      </c>
      <c r="T12" s="675"/>
    </row>
    <row r="13" spans="1:20" s="105" customFormat="1" ht="49.5" customHeight="1">
      <c r="A13" s="1416">
        <v>7</v>
      </c>
      <c r="B13" s="1419" t="s">
        <v>30</v>
      </c>
      <c r="C13" s="497">
        <f>'[4]الاستثمار العراقي 7'!$C$15:$T$15</f>
        <v>4</v>
      </c>
      <c r="D13" s="497">
        <f>'[4]الاستثمار العراقي 7'!$C$15:$T$15</f>
        <v>4</v>
      </c>
      <c r="E13" s="497">
        <f>'[4]الاستثمار العراقي 7'!$C$15:$T$15</f>
        <v>4.5</v>
      </c>
      <c r="F13" s="497"/>
      <c r="G13" s="497"/>
      <c r="H13" s="497">
        <f>'[4]الاستثمار العراقي 7'!$C$15:$T$15</f>
        <v>14</v>
      </c>
      <c r="I13" s="497">
        <f>'[4]الاستثمار العراقي 7'!$C$15:$T$15</f>
        <v>14</v>
      </c>
      <c r="J13" s="497"/>
      <c r="K13" s="497"/>
      <c r="L13" s="497"/>
      <c r="M13" s="497">
        <f>'[4]الاستثمار العراقي 7'!$C$15:$T$15</f>
        <v>1.75</v>
      </c>
      <c r="N13" s="497">
        <f>'[4]الاستثمار العراقي 7'!$C$15:$T$15</f>
        <v>2</v>
      </c>
      <c r="O13" s="497">
        <f>'[4]الاستثمار العراقي 7'!$C$15:$T$15</f>
        <v>2.5</v>
      </c>
      <c r="P13" s="497"/>
      <c r="Q13" s="497">
        <f>'[4]الاستثمار العراقي 7'!$C$15:$T$15</f>
        <v>12</v>
      </c>
      <c r="R13" s="497"/>
      <c r="S13" s="497"/>
      <c r="T13" s="497"/>
    </row>
    <row r="14" spans="1:20" s="105" customFormat="1" ht="49.5" customHeight="1">
      <c r="A14" s="1416">
        <v>8</v>
      </c>
      <c r="B14" s="1419" t="s">
        <v>61</v>
      </c>
      <c r="C14" s="679">
        <v>4</v>
      </c>
      <c r="D14" s="679">
        <v>4.5</v>
      </c>
      <c r="E14" s="679">
        <v>6</v>
      </c>
      <c r="F14" s="702"/>
      <c r="G14" s="702"/>
      <c r="H14" s="679">
        <v>14</v>
      </c>
      <c r="I14" s="1303"/>
      <c r="J14" s="679">
        <v>13</v>
      </c>
      <c r="K14" s="679">
        <v>14</v>
      </c>
      <c r="L14" s="679"/>
      <c r="M14" s="679">
        <v>3</v>
      </c>
      <c r="N14" s="679">
        <v>3.5</v>
      </c>
      <c r="O14" s="679">
        <v>5</v>
      </c>
      <c r="P14" s="679">
        <v>5</v>
      </c>
      <c r="Q14" s="702"/>
      <c r="R14" s="679">
        <v>14</v>
      </c>
      <c r="S14" s="679">
        <v>15</v>
      </c>
      <c r="T14" s="722"/>
    </row>
    <row r="15" spans="1:20" s="105" customFormat="1" ht="49.5" customHeight="1">
      <c r="A15" s="1416">
        <v>9</v>
      </c>
      <c r="B15" s="1417" t="s">
        <v>62</v>
      </c>
      <c r="C15" s="702">
        <v>1</v>
      </c>
      <c r="D15" s="702">
        <v>0.5</v>
      </c>
      <c r="E15" s="702">
        <v>0.5</v>
      </c>
      <c r="F15" s="702">
        <v>0.5</v>
      </c>
      <c r="G15" s="702"/>
      <c r="H15" s="702">
        <v>15</v>
      </c>
      <c r="I15" s="702"/>
      <c r="J15" s="702">
        <v>14</v>
      </c>
      <c r="K15" s="702">
        <v>14</v>
      </c>
      <c r="L15" s="702">
        <v>14</v>
      </c>
      <c r="M15" s="702">
        <v>0.5</v>
      </c>
      <c r="N15" s="702">
        <v>0.5</v>
      </c>
      <c r="O15" s="702">
        <v>0.5</v>
      </c>
      <c r="P15" s="702">
        <v>0.5</v>
      </c>
      <c r="Q15" s="702">
        <v>13</v>
      </c>
      <c r="R15" s="702">
        <v>13</v>
      </c>
      <c r="S15" s="702">
        <v>13</v>
      </c>
      <c r="T15" s="702">
        <v>13</v>
      </c>
    </row>
    <row r="16" spans="1:20" s="105" customFormat="1" ht="49.5" customHeight="1">
      <c r="A16" s="1420">
        <v>10</v>
      </c>
      <c r="B16" s="1419" t="s">
        <v>63</v>
      </c>
      <c r="C16" s="702">
        <f>'[4]الموصل 10'!$C$15:$T$15</f>
        <v>3</v>
      </c>
      <c r="D16" s="702">
        <f>'[4]الموصل 10'!$C$15:$T$15</f>
        <v>3.5</v>
      </c>
      <c r="E16" s="702">
        <f>'[4]الموصل 10'!$C$15:$T$15</f>
        <v>4</v>
      </c>
      <c r="F16" s="702"/>
      <c r="G16" s="702"/>
      <c r="H16" s="702">
        <f>'[4]الموصل 10'!$C$15:$T$15</f>
        <v>12</v>
      </c>
      <c r="I16" s="702">
        <f>'[4]الموصل 10'!$C$15:$T$15</f>
        <v>12</v>
      </c>
      <c r="J16" s="702">
        <f>'[4]الموصل 10'!$C$15:$T$15</f>
        <v>12</v>
      </c>
      <c r="K16" s="702"/>
      <c r="L16" s="702"/>
      <c r="M16" s="702">
        <f>'[4]الموصل 10'!$C$15:$T$15</f>
        <v>1.5</v>
      </c>
      <c r="N16" s="702">
        <f>'[4]الموصل 10'!$C$15:$T$15</f>
        <v>2</v>
      </c>
      <c r="O16" s="702">
        <f>'[4]الموصل 10'!$C$15:$T$15</f>
        <v>2.5</v>
      </c>
      <c r="P16" s="702">
        <f>'[4]الموصل 10'!$C$15:$T$15</f>
        <v>2.5</v>
      </c>
      <c r="Q16" s="702">
        <f>'[4]الموصل 10'!$C$15:$T$15</f>
        <v>12</v>
      </c>
      <c r="R16" s="702"/>
      <c r="S16" s="702"/>
      <c r="T16" s="702"/>
    </row>
    <row r="17" spans="1:20" s="105" customFormat="1" ht="49.5" customHeight="1">
      <c r="A17" s="1420">
        <v>11</v>
      </c>
      <c r="B17" s="1419" t="s">
        <v>31</v>
      </c>
      <c r="C17" s="698">
        <f>'[4]بابل 11'!$C$15:$T$15</f>
        <v>6</v>
      </c>
      <c r="D17" s="703">
        <v>0</v>
      </c>
      <c r="E17" s="698">
        <f>'[4]بابل 11'!$C$15:$T$15</f>
        <v>7</v>
      </c>
      <c r="F17" s="698">
        <f>'[4]بابل 11'!$C$15:$T$15</f>
        <v>7</v>
      </c>
      <c r="G17" s="703"/>
      <c r="H17" s="703">
        <f>'[4]بابل 11'!$C$15:$T$15</f>
        <v>16</v>
      </c>
      <c r="I17" s="703">
        <f>'[4]بابل 11'!$C$15:$T$15</f>
        <v>15</v>
      </c>
      <c r="J17" s="703">
        <f>'[4]بابل 11'!$C$15:$T$15</f>
        <v>15</v>
      </c>
      <c r="K17" s="703"/>
      <c r="L17" s="703"/>
      <c r="M17" s="703">
        <f>'[4]بابل 11'!$C$15:$T$15</f>
        <v>4</v>
      </c>
      <c r="N17" s="703"/>
      <c r="O17" s="703">
        <f>'[4]بابل 11'!$C$15:$T$15</f>
        <v>5</v>
      </c>
      <c r="P17" s="704">
        <f>'[4]بابل 11'!$C$15:$T$15</f>
        <v>5</v>
      </c>
      <c r="Q17" s="703">
        <f>'[4]بابل 11'!$C$15:$T$15</f>
        <v>14</v>
      </c>
      <c r="R17" s="703"/>
      <c r="S17" s="703"/>
      <c r="T17" s="703"/>
    </row>
    <row r="18" spans="1:20" s="105" customFormat="1" ht="49.5" customHeight="1">
      <c r="A18" s="1420">
        <v>12</v>
      </c>
      <c r="B18" s="1419" t="s">
        <v>32</v>
      </c>
      <c r="C18" s="675">
        <f>'[4]الاهلي العراقي 12'!$C$15:$T$15</f>
        <v>4.45</v>
      </c>
      <c r="D18" s="675">
        <f>'[4]الاهلي العراقي 12'!$C$15:$T$15</f>
        <v>5.13</v>
      </c>
      <c r="E18" s="675">
        <f>'[4]الاهلي العراقي 12'!$C$15:$T$15</f>
        <v>5.38</v>
      </c>
      <c r="F18" s="675"/>
      <c r="G18" s="675"/>
      <c r="H18" s="675">
        <f>'[4]الاهلي العراقي 12'!$C$15:$T$15</f>
        <v>13</v>
      </c>
      <c r="I18" s="675">
        <f>'[4]الاهلي العراقي 12'!$C$15:$T$15</f>
        <v>13</v>
      </c>
      <c r="J18" s="675">
        <f>'[4]الاهلي العراقي 12'!$C$15:$T$15</f>
        <v>13</v>
      </c>
      <c r="K18" s="675">
        <f>'[4]الاهلي العراقي 12'!$C$15:$T$15</f>
        <v>14</v>
      </c>
      <c r="L18" s="675">
        <f>'[4]الاهلي العراقي 12'!$C$15:$T$15</f>
        <v>15</v>
      </c>
      <c r="M18" s="675">
        <f>'[4]الاهلي العراقي 12'!$C$15:$T$15</f>
        <v>2.06</v>
      </c>
      <c r="N18" s="675">
        <f>'[4]الاهلي العراقي 12'!$C$15:$T$15</f>
        <v>3.38</v>
      </c>
      <c r="O18" s="675">
        <f>'[4]الاهلي العراقي 12'!$C$15:$T$15</f>
        <v>3.63</v>
      </c>
      <c r="P18" s="675"/>
      <c r="Q18" s="675">
        <f>'[4]الاهلي العراقي 12'!$C$15:$T$15</f>
        <v>13</v>
      </c>
      <c r="R18" s="675">
        <f>'[4]الاهلي العراقي 12'!$C$15:$T$15</f>
        <v>14</v>
      </c>
      <c r="S18" s="675">
        <f>'[4]الاهلي العراقي 12'!$C$15:$T$15</f>
        <v>15</v>
      </c>
      <c r="T18" s="675"/>
    </row>
    <row r="19" spans="1:20" s="105" customFormat="1" ht="49.5" customHeight="1">
      <c r="A19" s="1420">
        <v>13</v>
      </c>
      <c r="B19" s="1421" t="s">
        <v>33</v>
      </c>
      <c r="C19" s="497">
        <f>'[4]الائتمان العراقي 13'!$C$15:$T$15</f>
        <v>1</v>
      </c>
      <c r="D19" s="497">
        <f>'[4]الائتمان العراقي 13'!$C$15:$T$15</f>
        <v>1</v>
      </c>
      <c r="E19" s="497">
        <f>'[4]الائتمان العراقي 13'!$C$15:$T$15</f>
        <v>1.25</v>
      </c>
      <c r="F19" s="497"/>
      <c r="G19" s="497"/>
      <c r="H19" s="497">
        <f>'[4]الائتمان العراقي 13'!$C$15:$T$15</f>
        <v>12</v>
      </c>
      <c r="I19" s="497"/>
      <c r="J19" s="497"/>
      <c r="K19" s="497">
        <f>'[4]الائتمان العراقي 13'!$C$15:$T$15</f>
        <v>11</v>
      </c>
      <c r="L19" s="498"/>
      <c r="M19" s="497"/>
      <c r="N19" s="497"/>
      <c r="O19" s="497"/>
      <c r="P19" s="497"/>
      <c r="Q19" s="497"/>
      <c r="R19" s="497">
        <f>'[4]الائتمان العراقي 13'!$C$15:$T$15</f>
        <v>12</v>
      </c>
      <c r="S19" s="497"/>
      <c r="T19" s="497"/>
    </row>
    <row r="20" spans="1:20" s="105" customFormat="1" ht="49.5" customHeight="1">
      <c r="A20" s="1420">
        <v>14</v>
      </c>
      <c r="B20" s="1419" t="s">
        <v>38</v>
      </c>
      <c r="C20" s="705">
        <f>'[4]الاقتصاد 14'!$C$15:$T$15</f>
        <v>0.005</v>
      </c>
      <c r="D20" s="702">
        <f>'[4]الاقتصاد 14'!$C$15:$T$15</f>
        <v>2</v>
      </c>
      <c r="E20" s="702">
        <f>'[4]الاقتصاد 14'!$C$15:$T$15</f>
        <v>3</v>
      </c>
      <c r="F20" s="702">
        <f>'[4]الاقتصاد 14'!$C$15:$T$15</f>
        <v>3.75</v>
      </c>
      <c r="G20" s="702">
        <f>'[4]الاقتصاد 14'!$C$15:$T$15</f>
        <v>3.75</v>
      </c>
      <c r="H20" s="702">
        <f>'[4]الاقتصاد 14'!$C$15:$T$15</f>
        <v>10</v>
      </c>
      <c r="I20" s="705"/>
      <c r="J20" s="702">
        <f>'[4]الاقتصاد 14'!$C$15:$T$15</f>
        <v>12</v>
      </c>
      <c r="K20" s="702">
        <f>'[4]الاقتصاد 14'!$C$15:$T$15</f>
        <v>12</v>
      </c>
      <c r="L20" s="702">
        <f>'[4]الاقتصاد 14'!$C$15:$T$15</f>
        <v>12</v>
      </c>
      <c r="M20" s="705">
        <f>'[4]الاقتصاد 14'!$C$15:$T$15</f>
        <v>0.005</v>
      </c>
      <c r="N20" s="702">
        <f>'[4]الاقتصاد 14'!$C$15:$T$15</f>
        <v>1</v>
      </c>
      <c r="O20" s="702">
        <f>'[4]الاقتصاد 14'!$C$15:$T$15</f>
        <v>2</v>
      </c>
      <c r="P20" s="702">
        <f>'[4]الاقتصاد 14'!$C$15:$T$15</f>
        <v>2.5</v>
      </c>
      <c r="Q20" s="702">
        <f>'[4]الاقتصاد 14'!$C$15:$T$15</f>
        <v>10</v>
      </c>
      <c r="R20" s="702">
        <f>'[4]الاقتصاد 14'!$C$15:$T$15</f>
        <v>10</v>
      </c>
      <c r="S20" s="702">
        <f>'[4]الاقتصاد 14'!$C$15:$T$15</f>
        <v>10</v>
      </c>
      <c r="T20" s="705"/>
    </row>
    <row r="21" spans="1:20" s="105" customFormat="1" ht="49.5" customHeight="1">
      <c r="A21" s="1420">
        <v>15</v>
      </c>
      <c r="B21" s="1419" t="s">
        <v>34</v>
      </c>
      <c r="C21" s="710">
        <v>5</v>
      </c>
      <c r="D21" s="710">
        <v>6</v>
      </c>
      <c r="E21" s="710">
        <v>6.5</v>
      </c>
      <c r="F21" s="710">
        <v>9</v>
      </c>
      <c r="G21" s="710"/>
      <c r="H21" s="710">
        <v>18</v>
      </c>
      <c r="I21" s="709">
        <v>12</v>
      </c>
      <c r="J21" s="710">
        <v>10</v>
      </c>
      <c r="K21" s="710"/>
      <c r="L21" s="710">
        <v>13</v>
      </c>
      <c r="M21" s="710">
        <v>3</v>
      </c>
      <c r="N21" s="710">
        <v>4</v>
      </c>
      <c r="O21" s="710">
        <v>4.5</v>
      </c>
      <c r="P21" s="710"/>
      <c r="Q21" s="710">
        <v>11</v>
      </c>
      <c r="R21" s="710">
        <v>10</v>
      </c>
      <c r="S21" s="709">
        <v>10</v>
      </c>
      <c r="T21" s="709"/>
    </row>
    <row r="22" spans="1:20" s="105" customFormat="1" ht="49.5" customHeight="1">
      <c r="A22" s="1420">
        <v>16</v>
      </c>
      <c r="B22" s="1417" t="s">
        <v>64</v>
      </c>
      <c r="C22" s="497">
        <v>3</v>
      </c>
      <c r="D22" s="497"/>
      <c r="E22" s="497">
        <v>4</v>
      </c>
      <c r="F22" s="497">
        <v>5</v>
      </c>
      <c r="G22" s="497"/>
      <c r="H22" s="497">
        <v>15</v>
      </c>
      <c r="I22" s="497">
        <v>14</v>
      </c>
      <c r="J22" s="497">
        <v>14</v>
      </c>
      <c r="K22" s="497">
        <v>15</v>
      </c>
      <c r="L22" s="497"/>
      <c r="M22" s="497">
        <v>1.5</v>
      </c>
      <c r="N22" s="497"/>
      <c r="O22" s="497">
        <v>1.75</v>
      </c>
      <c r="P22" s="497"/>
      <c r="Q22" s="497">
        <v>14</v>
      </c>
      <c r="R22" s="497"/>
      <c r="S22" s="497"/>
      <c r="T22" s="497"/>
    </row>
    <row r="23" spans="1:20" s="105" customFormat="1" ht="49.5" customHeight="1">
      <c r="A23" s="1420">
        <v>17</v>
      </c>
      <c r="B23" s="1419" t="s">
        <v>65</v>
      </c>
      <c r="C23" s="702">
        <f>'[4]الوركاء 17 '!$C$15:$T$15</f>
        <v>2.5</v>
      </c>
      <c r="D23" s="702">
        <f>'[4]الوركاء 17 '!$C$15:$T$15</f>
        <v>4</v>
      </c>
      <c r="E23" s="702">
        <f>'[4]الوركاء 17 '!$C$15:$T$15</f>
        <v>5.5</v>
      </c>
      <c r="F23" s="702"/>
      <c r="G23" s="702"/>
      <c r="H23" s="702">
        <f>'[4]الوركاء 17 '!$C$15:$T$15</f>
        <v>25</v>
      </c>
      <c r="I23" s="702">
        <f>'[4]الوركاء 17 '!$C$15:$T$15</f>
        <v>25</v>
      </c>
      <c r="J23" s="702">
        <f>'[4]الوركاء 17 '!$C$15:$T$15</f>
        <v>25</v>
      </c>
      <c r="K23" s="702"/>
      <c r="L23" s="702"/>
      <c r="M23" s="702">
        <f>'[4]الوركاء 17 '!$C$15:$T$15</f>
        <v>1</v>
      </c>
      <c r="N23" s="702"/>
      <c r="O23" s="702"/>
      <c r="P23" s="702"/>
      <c r="Q23" s="702">
        <f>'[4]الوركاء 17 '!$C$15:$T$15</f>
        <v>25</v>
      </c>
      <c r="R23" s="702"/>
      <c r="S23" s="702"/>
      <c r="T23" s="702"/>
    </row>
    <row r="24" spans="1:20" s="105" customFormat="1" ht="49.5" customHeight="1">
      <c r="A24" s="1420">
        <v>18</v>
      </c>
      <c r="B24" s="1419" t="s">
        <v>84</v>
      </c>
      <c r="C24" s="497">
        <f>'[4]الشمال 18'!$C$15:$T$15</f>
        <v>1</v>
      </c>
      <c r="D24" s="497"/>
      <c r="E24" s="497">
        <f>'[4]الشمال 18'!$C$15:$T$15</f>
        <v>3</v>
      </c>
      <c r="F24" s="497">
        <f>'[4]الشمال 18'!$C$15:$T$15</f>
        <v>4</v>
      </c>
      <c r="G24" s="497"/>
      <c r="H24" s="497">
        <f>'[4]الشمال 18'!$C$15:$T$15</f>
        <v>11</v>
      </c>
      <c r="I24" s="497">
        <f>'[4]الشمال 18'!$C$15:$T$15</f>
        <v>11</v>
      </c>
      <c r="J24" s="497">
        <f>'[4]الشمال 18'!$C$15:$T$15</f>
        <v>11</v>
      </c>
      <c r="K24" s="497"/>
      <c r="L24" s="497"/>
      <c r="M24" s="497">
        <f>'[4]الشمال 18'!$C$15:$T$15</f>
        <v>1</v>
      </c>
      <c r="N24" s="497"/>
      <c r="O24" s="497">
        <f>'[4]الشمال 18'!$C$15:$T$15</f>
        <v>2</v>
      </c>
      <c r="P24" s="497">
        <f>'[4]الشمال 18'!$C$15:$T$15</f>
        <v>3</v>
      </c>
      <c r="Q24" s="497">
        <f>'[4]الشمال 18'!$C$15:$T$15</f>
        <v>11</v>
      </c>
      <c r="R24" s="497"/>
      <c r="S24" s="497"/>
      <c r="T24" s="497"/>
    </row>
    <row r="25" spans="1:20" s="105" customFormat="1" ht="49.5" customHeight="1">
      <c r="A25" s="1420">
        <v>19</v>
      </c>
      <c r="B25" s="302" t="s">
        <v>44</v>
      </c>
      <c r="C25" s="675">
        <f>'[4]الاتحاد العراقي 19 '!$C$15:$T$15</f>
        <v>8</v>
      </c>
      <c r="D25" s="675">
        <f>'[4]الاتحاد العراقي 19 '!$C$15:$T$15</f>
        <v>9</v>
      </c>
      <c r="E25" s="675">
        <f>'[4]الاتحاد العراقي 19 '!$C$15:$T$15</f>
        <v>10</v>
      </c>
      <c r="F25" s="675"/>
      <c r="G25" s="675"/>
      <c r="H25" s="675">
        <f>'[4]الاتحاد العراقي 19 '!$C$15:$T$15</f>
        <v>14</v>
      </c>
      <c r="I25" s="675">
        <f>'[4]الاتحاد العراقي 19 '!$C$15:$T$15</f>
        <v>14</v>
      </c>
      <c r="J25" s="675">
        <f>'[4]الاتحاد العراقي 19 '!$C$15:$T$15</f>
        <v>12</v>
      </c>
      <c r="K25" s="675">
        <f>'[4]الاتحاد العراقي 19 '!$C$15:$T$15</f>
        <v>13</v>
      </c>
      <c r="L25" s="675"/>
      <c r="M25" s="675">
        <f>'[4]الاتحاد العراقي 19 '!$C$15:$T$15</f>
        <v>2</v>
      </c>
      <c r="N25" s="675">
        <f>'[4]الاتحاد العراقي 19 '!$C$15:$T$15</f>
        <v>2.5</v>
      </c>
      <c r="O25" s="675">
        <f>'[4]الاتحاد العراقي 19 '!$C$15:$T$15</f>
        <v>3</v>
      </c>
      <c r="P25" s="675"/>
      <c r="Q25" s="675">
        <f>'[4]الاتحاد العراقي 19 '!$C$15:$T$15</f>
        <v>13</v>
      </c>
      <c r="R25" s="675"/>
      <c r="S25" s="675"/>
      <c r="T25" s="675"/>
    </row>
    <row r="26" spans="1:20" s="105" customFormat="1" ht="49.5" customHeight="1">
      <c r="A26" s="1420">
        <v>20</v>
      </c>
      <c r="B26" s="1279" t="s">
        <v>66</v>
      </c>
      <c r="C26" s="675">
        <v>2.5</v>
      </c>
      <c r="D26" s="675">
        <v>4.25</v>
      </c>
      <c r="E26" s="675">
        <v>4.5</v>
      </c>
      <c r="F26" s="675">
        <v>4.75</v>
      </c>
      <c r="G26" s="675"/>
      <c r="H26" s="675">
        <v>16</v>
      </c>
      <c r="I26" s="675">
        <v>16</v>
      </c>
      <c r="J26" s="675">
        <v>12</v>
      </c>
      <c r="K26" s="675"/>
      <c r="L26" s="675"/>
      <c r="M26" s="675">
        <v>1</v>
      </c>
      <c r="N26" s="675">
        <v>1</v>
      </c>
      <c r="O26" s="675">
        <v>1.5</v>
      </c>
      <c r="P26" s="675">
        <v>1.8</v>
      </c>
      <c r="Q26" s="675">
        <v>15</v>
      </c>
      <c r="R26" s="675"/>
      <c r="S26" s="675">
        <v>1.75</v>
      </c>
      <c r="T26" s="675"/>
    </row>
    <row r="27" spans="1:20" s="105" customFormat="1" ht="49.5" customHeight="1">
      <c r="A27" s="1420">
        <v>21</v>
      </c>
      <c r="B27" s="302" t="s">
        <v>43</v>
      </c>
      <c r="C27" s="675">
        <v>2.5</v>
      </c>
      <c r="D27" s="675">
        <v>3</v>
      </c>
      <c r="E27" s="675">
        <v>3.35</v>
      </c>
      <c r="F27" s="675">
        <v>3.75</v>
      </c>
      <c r="G27" s="675"/>
      <c r="H27" s="675">
        <v>11</v>
      </c>
      <c r="I27" s="675">
        <v>11</v>
      </c>
      <c r="J27" s="675">
        <v>11</v>
      </c>
      <c r="K27" s="675"/>
      <c r="L27" s="675"/>
      <c r="M27" s="675">
        <v>1</v>
      </c>
      <c r="N27" s="675">
        <v>1.5</v>
      </c>
      <c r="O27" s="675">
        <v>1.75</v>
      </c>
      <c r="P27" s="675">
        <v>2</v>
      </c>
      <c r="Q27" s="675">
        <v>9</v>
      </c>
      <c r="R27" s="675"/>
      <c r="S27" s="675"/>
      <c r="T27" s="675"/>
    </row>
    <row r="28" spans="1:20" s="105" customFormat="1" ht="49.5" customHeight="1">
      <c r="A28" s="1420">
        <v>22</v>
      </c>
      <c r="B28" s="302" t="s">
        <v>116</v>
      </c>
      <c r="C28" s="675">
        <f>'[4]الزراعي التركي 22 '!$C$15:$T$15</f>
        <v>2</v>
      </c>
      <c r="D28" s="675">
        <f>'[4]الزراعي التركي 22 '!$C$15:$T$15</f>
        <v>2.5</v>
      </c>
      <c r="E28" s="675">
        <f>'[4]الزراعي التركي 22 '!$C$15:$T$15</f>
        <v>3</v>
      </c>
      <c r="F28" s="675"/>
      <c r="G28" s="675"/>
      <c r="H28" s="675">
        <f>'[4]الزراعي التركي 22 '!$C$15:$T$15</f>
        <v>25</v>
      </c>
      <c r="I28" s="675"/>
      <c r="J28" s="675">
        <f>'[4]الزراعي التركي 22 '!$C$15:$T$15</f>
        <v>27</v>
      </c>
      <c r="K28" s="675"/>
      <c r="L28" s="675"/>
      <c r="M28" s="675">
        <f>'[4]الزراعي التركي 22 '!$C$15:$T$15</f>
        <v>0.5</v>
      </c>
      <c r="N28" s="675">
        <f>'[4]الزراعي التركي 22 '!$C$15:$T$15</f>
        <v>1</v>
      </c>
      <c r="O28" s="675">
        <f>'[4]الزراعي التركي 22 '!$C$15:$T$15</f>
        <v>1</v>
      </c>
      <c r="P28" s="675"/>
      <c r="Q28" s="675">
        <f>'[4]الزراعي التركي 22 '!$C$15:$T$15</f>
        <v>25</v>
      </c>
      <c r="R28" s="675"/>
      <c r="S28" s="675"/>
      <c r="T28" s="675"/>
    </row>
    <row r="29" spans="1:20" s="105" customFormat="1" ht="49.5" customHeight="1">
      <c r="A29" s="1420">
        <v>23</v>
      </c>
      <c r="B29" s="1421" t="s">
        <v>67</v>
      </c>
      <c r="C29" s="675">
        <f>'[4]الهدى 23'!$C$15:$T$15</f>
        <v>5</v>
      </c>
      <c r="D29" s="675">
        <f>'[4]الهدى 23'!$C$15:$T$15</f>
        <v>6</v>
      </c>
      <c r="E29" s="675">
        <f>'[4]الهدى 23'!$C$15:$T$15</f>
        <v>6.5</v>
      </c>
      <c r="F29" s="675">
        <f>'[4]الهدى 23'!$C$15:$T$15</f>
        <v>6.5</v>
      </c>
      <c r="G29" s="675"/>
      <c r="H29" s="675">
        <f>'[4]الهدى 23'!$C$15:$T$15</f>
        <v>15</v>
      </c>
      <c r="I29" s="675">
        <f>'[4]الهدى 23'!$C$15:$T$15</f>
        <v>15</v>
      </c>
      <c r="J29" s="675">
        <f>'[4]الهدى 23'!$C$15:$T$15</f>
        <v>10.5</v>
      </c>
      <c r="K29" s="675">
        <f>'[4]الهدى 23'!$C$15:$T$15</f>
        <v>11</v>
      </c>
      <c r="L29" s="675"/>
      <c r="M29" s="675">
        <f>'[4]الهدى 23'!$C$15:$T$15</f>
        <v>2.5</v>
      </c>
      <c r="N29" s="675">
        <f>'[4]الهدى 23'!$C$15:$T$15</f>
        <v>3.5</v>
      </c>
      <c r="O29" s="675">
        <f>'[4]الهدى 23'!$C$15:$T$15</f>
        <v>4</v>
      </c>
      <c r="P29" s="675">
        <f>'[4]الهدى 23'!$C$15:$T$15</f>
        <v>4</v>
      </c>
      <c r="Q29" s="675"/>
      <c r="R29" s="675"/>
      <c r="S29" s="675"/>
      <c r="T29" s="675"/>
    </row>
    <row r="30" spans="1:20" s="105" customFormat="1" ht="49.5" customHeight="1">
      <c r="A30" s="1420">
        <v>24</v>
      </c>
      <c r="B30" s="302" t="s">
        <v>68</v>
      </c>
      <c r="C30" s="679"/>
      <c r="D30" s="679">
        <v>1.5</v>
      </c>
      <c r="E30" s="679">
        <v>2.38</v>
      </c>
      <c r="F30" s="679">
        <v>3.25</v>
      </c>
      <c r="G30" s="679"/>
      <c r="H30" s="679"/>
      <c r="I30" s="679"/>
      <c r="J30" s="679">
        <v>8</v>
      </c>
      <c r="K30" s="679"/>
      <c r="L30" s="679"/>
      <c r="M30" s="679"/>
      <c r="N30" s="679">
        <v>2</v>
      </c>
      <c r="O30" s="679">
        <v>2.25</v>
      </c>
      <c r="P30" s="679">
        <v>2.5</v>
      </c>
      <c r="Q30" s="679">
        <v>8</v>
      </c>
      <c r="R30" s="679"/>
      <c r="S30" s="679"/>
      <c r="T30" s="679">
        <v>6.5</v>
      </c>
    </row>
    <row r="31" spans="1:20" s="105" customFormat="1" ht="49.5" customHeight="1">
      <c r="A31" s="1420">
        <v>25</v>
      </c>
      <c r="B31" s="1421" t="s">
        <v>69</v>
      </c>
      <c r="C31" s="706">
        <f>'[4]عبر العراق 25 '!$C$15:$T$15</f>
        <v>7</v>
      </c>
      <c r="D31" s="706">
        <f>'[4]عبر العراق 25 '!$C$15:$T$15</f>
        <v>8</v>
      </c>
      <c r="E31" s="706">
        <f>'[4]عبر العراق 25 '!$C$15:$T$15</f>
        <v>9.25</v>
      </c>
      <c r="F31" s="706">
        <f>'[4]عبر العراق 25 '!$C$15:$T$15</f>
        <v>9</v>
      </c>
      <c r="G31" s="706"/>
      <c r="H31" s="706">
        <f>'[4]عبر العراق 25 '!$C$15:$T$15</f>
        <v>11.5</v>
      </c>
      <c r="I31" s="706">
        <f>'[4]عبر العراق 25 '!$C$15:$T$15</f>
        <v>11</v>
      </c>
      <c r="J31" s="706">
        <f>'[4]عبر العراق 25 '!$C$15:$T$15</f>
        <v>9.5</v>
      </c>
      <c r="K31" s="706">
        <f>'[4]عبر العراق 25 '!$C$15:$T$15</f>
        <v>9.5</v>
      </c>
      <c r="L31" s="706">
        <f>'[4]عبر العراق 25 '!$C$15:$T$15</f>
        <v>14</v>
      </c>
      <c r="M31" s="706">
        <f>'[4]عبر العراق 25 '!$C$15:$T$15</f>
        <v>3</v>
      </c>
      <c r="N31" s="706">
        <f>'[4]عبر العراق 25 '!$C$15:$T$15</f>
        <v>4</v>
      </c>
      <c r="O31" s="706">
        <f>'[4]عبر العراق 25 '!$C$15:$T$15</f>
        <v>5</v>
      </c>
      <c r="P31" s="706">
        <f>'[4]عبر العراق 25 '!$C$15:$T$15</f>
        <v>5.5</v>
      </c>
      <c r="Q31" s="706">
        <f>'[4]عبر العراق 25 '!$C$15:$T$15</f>
        <v>9.5</v>
      </c>
      <c r="R31" s="706"/>
      <c r="S31" s="706"/>
      <c r="T31" s="706"/>
    </row>
    <row r="32" spans="1:20" s="105" customFormat="1" ht="49.5" customHeight="1">
      <c r="A32" s="1420">
        <v>26</v>
      </c>
      <c r="B32" s="302" t="s">
        <v>86</v>
      </c>
      <c r="C32" s="706"/>
      <c r="D32" s="706"/>
      <c r="E32" s="706"/>
      <c r="F32" s="706"/>
      <c r="G32" s="706"/>
      <c r="H32" s="706"/>
      <c r="I32" s="706"/>
      <c r="J32" s="706"/>
      <c r="K32" s="706"/>
      <c r="L32" s="706"/>
      <c r="M32" s="706"/>
      <c r="N32" s="706">
        <f>'[4]وقفلر 27'!$C$15:$T$15</f>
        <v>2</v>
      </c>
      <c r="O32" s="706"/>
      <c r="P32" s="706"/>
      <c r="Q32" s="706">
        <f>'[4]وقفلر 27'!$C$15:$T$15</f>
        <v>11</v>
      </c>
      <c r="R32" s="706">
        <f>'[4]وقفلر 27'!$C$15:$T$15</f>
        <v>12</v>
      </c>
      <c r="S32" s="706">
        <f>'[4]وقفلر 27'!$C$15:$T$15</f>
        <v>13</v>
      </c>
      <c r="T32" s="706">
        <f>'[4]وقفلر 27'!$C$15:$T$15</f>
        <v>13</v>
      </c>
    </row>
    <row r="33" spans="1:20" s="105" customFormat="1" ht="49.5" customHeight="1">
      <c r="A33" s="1420">
        <v>27</v>
      </c>
      <c r="B33" s="302" t="s">
        <v>87</v>
      </c>
      <c r="C33" s="707"/>
      <c r="D33" s="707"/>
      <c r="E33" s="707"/>
      <c r="F33" s="707"/>
      <c r="G33" s="707"/>
      <c r="H33" s="707"/>
      <c r="I33" s="707"/>
      <c r="J33" s="707"/>
      <c r="K33" s="707"/>
      <c r="L33" s="707"/>
      <c r="M33" s="707"/>
      <c r="N33" s="706">
        <f>'[4]ايش 29'!$C$15:$T$15</f>
        <v>1.63</v>
      </c>
      <c r="O33" s="707"/>
      <c r="P33" s="707"/>
      <c r="Q33" s="706">
        <f>'[4]ايش 29'!$C$15:$T$15</f>
        <v>14.48</v>
      </c>
      <c r="R33" s="706">
        <f>'[4]ايش 29'!$C$15:$T$15</f>
        <v>14.48</v>
      </c>
      <c r="S33" s="706">
        <f>'[4]ايش 29'!$C$15:$T$15</f>
        <v>14.48</v>
      </c>
      <c r="T33" s="706">
        <f>'[4]ايش 29'!$C$15:$T$15</f>
        <v>14.48</v>
      </c>
    </row>
    <row r="34" spans="1:20" s="105" customFormat="1" ht="49.5" customHeight="1">
      <c r="A34" s="1420">
        <v>28</v>
      </c>
      <c r="B34" s="302" t="s">
        <v>46</v>
      </c>
      <c r="C34" s="708">
        <v>5</v>
      </c>
      <c r="D34" s="708">
        <v>5.5</v>
      </c>
      <c r="E34" s="708">
        <v>6</v>
      </c>
      <c r="F34" s="708"/>
      <c r="G34" s="708"/>
      <c r="H34" s="708">
        <v>15</v>
      </c>
      <c r="I34" s="708"/>
      <c r="J34" s="708">
        <v>15</v>
      </c>
      <c r="K34" s="708">
        <v>15</v>
      </c>
      <c r="L34" s="708">
        <v>15</v>
      </c>
      <c r="M34" s="708">
        <v>3.25</v>
      </c>
      <c r="N34" s="708">
        <v>3.5</v>
      </c>
      <c r="O34" s="708">
        <v>4</v>
      </c>
      <c r="P34" s="708"/>
      <c r="Q34" s="708">
        <v>15</v>
      </c>
      <c r="R34" s="708">
        <v>15</v>
      </c>
      <c r="S34" s="708">
        <v>15</v>
      </c>
      <c r="T34" s="708">
        <v>15</v>
      </c>
    </row>
    <row r="35" spans="1:20" s="105" customFormat="1" ht="49.5" customHeight="1">
      <c r="A35" s="1420">
        <v>29</v>
      </c>
      <c r="B35" s="211" t="s">
        <v>51</v>
      </c>
      <c r="C35" s="708">
        <f>'[4]التنمية الدولي 31 '!$C$15:$T$15</f>
        <v>5</v>
      </c>
      <c r="D35" s="708">
        <f>'[4]التنمية الدولي 31 '!$C$15:$T$15</f>
        <v>6</v>
      </c>
      <c r="E35" s="708">
        <f>'[4]التنمية الدولي 31 '!$C$15:$T$15</f>
        <v>7</v>
      </c>
      <c r="F35" s="708">
        <f>'[4]التنمية الدولي 31 '!$C$15:$T$15</f>
        <v>8</v>
      </c>
      <c r="G35" s="708"/>
      <c r="H35" s="708"/>
      <c r="I35" s="708"/>
      <c r="J35" s="708">
        <f>'[4]التنمية الدولي 31 '!$C$15:$T$15</f>
        <v>14</v>
      </c>
      <c r="K35" s="708">
        <f>'[4]التنمية الدولي 31 '!$C$15:$T$15</f>
        <v>15</v>
      </c>
      <c r="L35" s="708">
        <f>'[4]التنمية الدولي 31 '!$C$15:$T$15</f>
        <v>16</v>
      </c>
      <c r="M35" s="708">
        <f>'[4]التنمية الدولي 31 '!$C$15:$T$15</f>
        <v>2.5</v>
      </c>
      <c r="N35" s="708">
        <f>'[4]التنمية الدولي 31 '!$C$15:$T$15</f>
        <v>3</v>
      </c>
      <c r="O35" s="708">
        <f>'[4]التنمية الدولي 31 '!$C$15:$T$15</f>
        <v>4</v>
      </c>
      <c r="P35" s="708"/>
      <c r="Q35" s="708">
        <f>'[4]التنمية الدولي 31 '!$C$15:$T$15</f>
        <v>12</v>
      </c>
      <c r="R35" s="708">
        <f>'[4]التنمية الدولي 31 '!$C$15:$T$15</f>
        <v>11</v>
      </c>
      <c r="S35" s="708">
        <f>'[4]التنمية الدولي 31 '!$C$15:$T$15</f>
        <v>10</v>
      </c>
      <c r="T35" s="708"/>
    </row>
    <row r="36" spans="1:20" s="105" customFormat="1" ht="49.5" customHeight="1">
      <c r="A36" s="1420">
        <v>30</v>
      </c>
      <c r="B36" s="211" t="s">
        <v>70</v>
      </c>
      <c r="C36" s="708">
        <f>'[4]ملي ايران 32 '!$C$15:$T$15</f>
        <v>1</v>
      </c>
      <c r="D36" s="708"/>
      <c r="E36" s="708"/>
      <c r="F36" s="708"/>
      <c r="G36" s="708"/>
      <c r="H36" s="708"/>
      <c r="I36" s="708"/>
      <c r="J36" s="708">
        <f>'[4]ملي ايران 32 '!$C$15:$T$15</f>
        <v>9</v>
      </c>
      <c r="K36" s="708">
        <f>'[4]ملي ايران 32 '!$C$15:$T$15</f>
        <v>9</v>
      </c>
      <c r="L36" s="708"/>
      <c r="M36" s="708"/>
      <c r="N36" s="708"/>
      <c r="O36" s="708"/>
      <c r="P36" s="708"/>
      <c r="Q36" s="708"/>
      <c r="R36" s="708"/>
      <c r="S36" s="708"/>
      <c r="T36" s="708"/>
    </row>
    <row r="37" spans="1:20" s="105" customFormat="1" ht="49.5" customHeight="1">
      <c r="A37" s="1420">
        <v>31</v>
      </c>
      <c r="B37" s="211" t="s">
        <v>48</v>
      </c>
      <c r="C37" s="708">
        <v>2</v>
      </c>
      <c r="D37" s="708">
        <v>2.75</v>
      </c>
      <c r="E37" s="708">
        <v>3.5</v>
      </c>
      <c r="F37" s="708">
        <v>3.75</v>
      </c>
      <c r="G37" s="708">
        <v>4</v>
      </c>
      <c r="H37" s="708">
        <v>11</v>
      </c>
      <c r="I37" s="708">
        <v>10</v>
      </c>
      <c r="J37" s="708">
        <v>11</v>
      </c>
      <c r="K37" s="708">
        <v>12</v>
      </c>
      <c r="L37" s="708">
        <v>13</v>
      </c>
      <c r="M37" s="708">
        <v>2</v>
      </c>
      <c r="N37" s="708">
        <v>2.75</v>
      </c>
      <c r="O37" s="708">
        <v>2.75</v>
      </c>
      <c r="P37" s="708">
        <v>3.5</v>
      </c>
      <c r="Q37" s="708">
        <v>10.5</v>
      </c>
      <c r="R37" s="708">
        <v>10.5</v>
      </c>
      <c r="S37" s="708">
        <v>11.5</v>
      </c>
      <c r="T37" s="708">
        <v>12</v>
      </c>
    </row>
    <row r="38" spans="1:20" s="105" customFormat="1" ht="75" customHeight="1">
      <c r="A38" s="1420">
        <v>32</v>
      </c>
      <c r="B38" s="332" t="s">
        <v>105</v>
      </c>
      <c r="C38" s="708">
        <v>3.5</v>
      </c>
      <c r="D38" s="708">
        <v>4.5</v>
      </c>
      <c r="E38" s="708">
        <v>5.4</v>
      </c>
      <c r="F38" s="708">
        <v>5.8</v>
      </c>
      <c r="G38" s="708"/>
      <c r="H38" s="708">
        <v>14</v>
      </c>
      <c r="I38" s="708">
        <v>14</v>
      </c>
      <c r="J38" s="708">
        <v>12</v>
      </c>
      <c r="K38" s="708">
        <v>12.5</v>
      </c>
      <c r="L38" s="708">
        <v>13</v>
      </c>
      <c r="M38" s="708">
        <v>2</v>
      </c>
      <c r="N38" s="708">
        <v>2.5</v>
      </c>
      <c r="O38" s="708">
        <v>3</v>
      </c>
      <c r="P38" s="708">
        <v>3.9</v>
      </c>
      <c r="Q38" s="708">
        <v>12</v>
      </c>
      <c r="R38" s="708">
        <v>13</v>
      </c>
      <c r="S38" s="708">
        <v>14</v>
      </c>
      <c r="T38" s="708"/>
    </row>
    <row r="39" spans="1:20" s="105" customFormat="1" ht="80.25" customHeight="1">
      <c r="A39" s="1420">
        <v>33</v>
      </c>
      <c r="B39" s="211" t="s">
        <v>73</v>
      </c>
      <c r="C39" s="698">
        <f>'[4]بيروت والبلاد العربية 37 '!$C$15:$T$15</f>
        <v>4</v>
      </c>
      <c r="D39" s="698">
        <f>'[4]بيروت والبلاد العربية 37 '!$C$15:$T$15</f>
        <v>3.5</v>
      </c>
      <c r="E39" s="698">
        <f>'[4]بيروت والبلاد العربية 37 '!$C$15:$T$15</f>
        <v>4.75</v>
      </c>
      <c r="F39" s="698">
        <f>'[4]بيروت والبلاد العربية 37 '!$C$15:$T$15</f>
        <v>6</v>
      </c>
      <c r="G39" s="698">
        <f>'[4]بيروت والبلاد العربية 37 '!$C$15:$T$15</f>
        <v>7</v>
      </c>
      <c r="H39" s="698">
        <f>'[4]بيروت والبلاد العربية 37 '!$C$15:$T$15</f>
        <v>12</v>
      </c>
      <c r="I39" s="698">
        <f>'[4]بيروت والبلاد العربية 37 '!$C$15:$T$15</f>
        <v>12</v>
      </c>
      <c r="J39" s="698">
        <f>'[4]بيروت والبلاد العربية 37 '!$C$15:$T$15</f>
        <v>13</v>
      </c>
      <c r="K39" s="698">
        <f>'[4]بيروت والبلاد العربية 37 '!$C$15:$T$15</f>
        <v>13.5</v>
      </c>
      <c r="L39" s="698">
        <f>'[4]بيروت والبلاد العربية 37 '!$C$15:$T$15</f>
        <v>14</v>
      </c>
      <c r="M39" s="698">
        <f>'[4]بيروت والبلاد العربية 37 '!$C$15:$T$15</f>
        <v>3</v>
      </c>
      <c r="N39" s="698">
        <f>'[4]بيروت والبلاد العربية 37 '!$C$15:$T$15</f>
        <v>4</v>
      </c>
      <c r="O39" s="698">
        <f>'[4]بيروت والبلاد العربية 37 '!$C$15:$T$15</f>
        <v>5</v>
      </c>
      <c r="P39" s="698">
        <f>'[4]بيروت والبلاد العربية 37 '!$C$15:$T$15</f>
        <v>5.75</v>
      </c>
      <c r="Q39" s="698">
        <f>'[4]بيروت والبلاد العربية 37 '!$C$15:$T$15</f>
        <v>9</v>
      </c>
      <c r="R39" s="698">
        <f>'[4]بيروت والبلاد العربية 37 '!$C$15:$T$15</f>
        <v>10</v>
      </c>
      <c r="S39" s="698">
        <f>'[4]بيروت والبلاد العربية 37 '!$C$15:$T$15</f>
        <v>11</v>
      </c>
      <c r="T39" s="698">
        <f>'[4]بيروت والبلاد العربية 37 '!$C$15:$T$15</f>
        <v>12</v>
      </c>
    </row>
    <row r="40" spans="1:20" s="105" customFormat="1" ht="47.25" customHeight="1">
      <c r="A40" s="1420">
        <v>34</v>
      </c>
      <c r="B40" s="211" t="s">
        <v>74</v>
      </c>
      <c r="C40" s="698"/>
      <c r="D40" s="698"/>
      <c r="E40" s="698">
        <f>'[4]بارسيان 38 '!$C$15:$T$15</f>
        <v>6</v>
      </c>
      <c r="F40" s="698"/>
      <c r="G40" s="698"/>
      <c r="H40" s="698"/>
      <c r="I40" s="698"/>
      <c r="J40" s="698"/>
      <c r="K40" s="698">
        <f>'[4]بارسيان 38 '!$C$15:$T$15</f>
        <v>8</v>
      </c>
      <c r="L40" s="698"/>
      <c r="M40" s="698"/>
      <c r="N40" s="698"/>
      <c r="O40" s="698"/>
      <c r="P40" s="698"/>
      <c r="Q40" s="698"/>
      <c r="R40" s="698"/>
      <c r="S40" s="698"/>
      <c r="T40" s="698"/>
    </row>
    <row r="41" spans="1:20" s="105" customFormat="1" ht="49.5" customHeight="1">
      <c r="A41" s="1420">
        <v>35</v>
      </c>
      <c r="B41" s="211" t="s">
        <v>53</v>
      </c>
      <c r="C41" s="698"/>
      <c r="D41" s="698">
        <f>'[4]لبنان والمهجر 39'!$C$15:$T$15</f>
        <v>3.32</v>
      </c>
      <c r="E41" s="698"/>
      <c r="F41" s="698"/>
      <c r="G41" s="698"/>
      <c r="H41" s="698"/>
      <c r="I41" s="698">
        <f>'[4]لبنان والمهجر 39'!$C$15:$T$15</f>
        <v>9.07</v>
      </c>
      <c r="J41" s="698">
        <f>'[4]لبنان والمهجر 39'!$C$15:$T$15</f>
        <v>11.43</v>
      </c>
      <c r="K41" s="698"/>
      <c r="L41" s="698">
        <f>'[4]لبنان والمهجر 39'!$C$15:$T$15</f>
        <v>11.2</v>
      </c>
      <c r="M41" s="698"/>
      <c r="N41" s="698">
        <f>'[4]لبنان والمهجر 39'!$C$15:$T$15</f>
        <v>3.49</v>
      </c>
      <c r="O41" s="698"/>
      <c r="P41" s="698"/>
      <c r="Q41" s="698"/>
      <c r="R41" s="698"/>
      <c r="S41" s="698">
        <f>'[4]لبنان والمهجر 39'!$C$15:$T$15</f>
        <v>9</v>
      </c>
      <c r="T41" s="698">
        <f>'[4]لبنان والمهجر 39'!$C$15:$T$15</f>
        <v>8.3</v>
      </c>
    </row>
    <row r="42" spans="1:20" s="105" customFormat="1" ht="49.5" customHeight="1">
      <c r="A42" s="1420">
        <v>36</v>
      </c>
      <c r="B42" s="211" t="s">
        <v>112</v>
      </c>
      <c r="C42" s="698">
        <f>'[4]بنك عودة 40'!$C$15:$T$15</f>
        <v>4</v>
      </c>
      <c r="D42" s="698">
        <f>'[4]بنك عودة 40'!$C$15:$T$15</f>
        <v>5.2</v>
      </c>
      <c r="E42" s="698">
        <f>'[4]بنك عودة 40'!$C$15:$T$15</f>
        <v>5.3</v>
      </c>
      <c r="F42" s="698"/>
      <c r="G42" s="698"/>
      <c r="H42" s="698">
        <f>'[4]بنك عودة 40'!$C$15:$T$15</f>
        <v>10.5</v>
      </c>
      <c r="I42" s="698"/>
      <c r="J42" s="698">
        <f>'[4]بنك عودة 40'!$C$15:$T$15</f>
        <v>12.5</v>
      </c>
      <c r="K42" s="698">
        <f>'[4]بنك عودة 40'!$C$15:$T$15</f>
        <v>13.5</v>
      </c>
      <c r="L42" s="698"/>
      <c r="M42" s="698">
        <f>'[4]بنك عودة 40'!$C$15:$T$15</f>
        <v>1.5</v>
      </c>
      <c r="N42" s="698">
        <f>'[4]بنك عودة 40'!$C$15:$T$15</f>
        <v>1.9</v>
      </c>
      <c r="O42" s="698">
        <f>'[4]بنك عودة 40'!$C$15:$T$15</f>
        <v>2.58</v>
      </c>
      <c r="P42" s="698">
        <f>'[4]بنك عودة 40'!$C$15:$T$15</f>
        <v>5</v>
      </c>
      <c r="Q42" s="698">
        <f>'[4]بنك عودة 40'!$C$15:$T$15</f>
        <v>9.75</v>
      </c>
      <c r="R42" s="698">
        <f>'[4]بنك عودة 40'!$C$15:$T$15</f>
        <v>10.75</v>
      </c>
      <c r="S42" s="698">
        <f>'[4]بنك عودة 40'!$C$15:$T$15</f>
        <v>10.75</v>
      </c>
      <c r="T42" s="698">
        <f>'[4]بنك عودة 40'!$C$15:$T$15</f>
        <v>11.5</v>
      </c>
    </row>
    <row r="43" spans="1:20" s="105" customFormat="1" ht="49.5" customHeight="1">
      <c r="A43" s="1422">
        <v>37</v>
      </c>
      <c r="B43" s="211" t="s">
        <v>194</v>
      </c>
      <c r="C43" s="698"/>
      <c r="D43" s="698">
        <f>'[4]بنك مياب 41'!$C$15:$T$15</f>
        <v>6</v>
      </c>
      <c r="E43" s="698">
        <f>'[4]بنك مياب 41'!$C$15:$T$15</f>
        <v>6.88</v>
      </c>
      <c r="F43" s="698">
        <f>'[4]بنك مياب 41'!$C$15:$T$15</f>
        <v>7.75</v>
      </c>
      <c r="G43" s="698"/>
      <c r="H43" s="698"/>
      <c r="I43" s="698"/>
      <c r="J43" s="698"/>
      <c r="K43" s="698"/>
      <c r="L43" s="698">
        <f>'[4]بنك مياب 41'!$C$15:$T$15</f>
        <v>3.19</v>
      </c>
      <c r="M43" s="698"/>
      <c r="N43" s="698">
        <f>'[4]بنك مياب 41'!$C$15:$T$15</f>
        <v>3.75</v>
      </c>
      <c r="O43" s="698">
        <f>'[4]بنك مياب 41'!$C$15:$T$15</f>
        <v>4.25</v>
      </c>
      <c r="P43" s="698"/>
      <c r="Q43" s="698"/>
      <c r="R43" s="698"/>
      <c r="S43" s="698">
        <f>'[4]بنك مياب 41'!$C$15:$T$15</f>
        <v>0.14</v>
      </c>
      <c r="T43" s="698"/>
    </row>
    <row r="44" spans="1:20" s="105" customFormat="1" ht="64.5" customHeight="1" thickBot="1">
      <c r="A44" s="1423" t="s">
        <v>114</v>
      </c>
      <c r="B44" s="1424"/>
      <c r="C44" s="675">
        <f aca="true" t="shared" si="0" ref="C44:T44">AVERAGE(C7:C43)</f>
        <v>3.2808064516129036</v>
      </c>
      <c r="D44" s="675">
        <f t="shared" si="0"/>
        <v>3.988333333333333</v>
      </c>
      <c r="E44" s="675">
        <f t="shared" si="0"/>
        <v>4.841875</v>
      </c>
      <c r="F44" s="675">
        <f t="shared" si="0"/>
        <v>5.5815789473684205</v>
      </c>
      <c r="G44" s="675">
        <f t="shared" si="0"/>
        <v>4.916666666666667</v>
      </c>
      <c r="H44" s="675">
        <f t="shared" si="0"/>
        <v>13.839285714285714</v>
      </c>
      <c r="I44" s="675">
        <f t="shared" si="0"/>
        <v>13.115</v>
      </c>
      <c r="J44" s="675">
        <f t="shared" si="0"/>
        <v>12.723548387096775</v>
      </c>
      <c r="K44" s="675">
        <f t="shared" si="0"/>
        <v>12.282608695652174</v>
      </c>
      <c r="L44" s="675">
        <f t="shared" si="0"/>
        <v>12.549444444444443</v>
      </c>
      <c r="M44" s="675">
        <f t="shared" si="0"/>
        <v>1.743392857142857</v>
      </c>
      <c r="N44" s="675">
        <f t="shared" si="0"/>
        <v>2.341379310344828</v>
      </c>
      <c r="O44" s="675">
        <f t="shared" si="0"/>
        <v>2.826206896551724</v>
      </c>
      <c r="P44" s="675">
        <f t="shared" si="0"/>
        <v>3.4277777777777776</v>
      </c>
      <c r="Q44" s="675">
        <f t="shared" si="0"/>
        <v>12.456206896551725</v>
      </c>
      <c r="R44" s="675">
        <f t="shared" si="0"/>
        <v>11.6365</v>
      </c>
      <c r="S44" s="675">
        <f t="shared" si="0"/>
        <v>10.815238095238094</v>
      </c>
      <c r="T44" s="675">
        <f t="shared" si="0"/>
        <v>11.483076923076926</v>
      </c>
    </row>
    <row r="45" spans="1:20" ht="139.5" customHeight="1" thickTop="1">
      <c r="A45" s="738" t="s">
        <v>232</v>
      </c>
      <c r="B45" s="738"/>
      <c r="C45" s="738"/>
      <c r="D45" s="738"/>
      <c r="E45" s="738"/>
      <c r="F45" s="738"/>
      <c r="G45" s="738"/>
      <c r="H45" s="738"/>
      <c r="I45" s="738"/>
      <c r="J45" s="738"/>
      <c r="K45" s="738"/>
      <c r="L45" s="738"/>
      <c r="M45" s="738"/>
      <c r="N45" s="738"/>
      <c r="O45" s="738"/>
      <c r="P45" s="738"/>
      <c r="Q45" s="738"/>
      <c r="R45" s="738"/>
      <c r="S45" s="738"/>
      <c r="T45" s="738"/>
    </row>
    <row r="46" spans="1:20" ht="58.5" customHeight="1" thickBot="1">
      <c r="A46" s="739" t="s">
        <v>234</v>
      </c>
      <c r="B46" s="739"/>
      <c r="C46" s="739"/>
      <c r="D46" s="739"/>
      <c r="E46" s="739"/>
      <c r="F46" s="739"/>
      <c r="G46" s="739"/>
      <c r="H46" s="739"/>
      <c r="I46" s="739"/>
      <c r="J46" s="739"/>
      <c r="K46" s="739"/>
      <c r="L46" s="739"/>
      <c r="M46" s="739"/>
      <c r="N46" s="739"/>
      <c r="O46" s="739"/>
      <c r="P46" s="739"/>
      <c r="Q46" s="739"/>
      <c r="R46" s="739"/>
      <c r="S46" s="739"/>
      <c r="T46" s="739"/>
    </row>
    <row r="47" spans="1:20" ht="72.75" customHeight="1" thickTop="1">
      <c r="A47" s="965" t="s">
        <v>153</v>
      </c>
      <c r="B47" s="965"/>
      <c r="C47" s="554"/>
      <c r="D47" s="554"/>
      <c r="E47" s="554">
        <f aca="true" t="shared" si="1" ref="E47:T47">COUNT(E7:E44)</f>
        <v>33</v>
      </c>
      <c r="F47" s="554">
        <f t="shared" si="1"/>
        <v>20</v>
      </c>
      <c r="G47" s="554">
        <f t="shared" si="1"/>
        <v>4</v>
      </c>
      <c r="H47" s="554">
        <f t="shared" si="1"/>
        <v>29</v>
      </c>
      <c r="I47" s="554">
        <f t="shared" si="1"/>
        <v>19</v>
      </c>
      <c r="J47" s="554">
        <f t="shared" si="1"/>
        <v>32</v>
      </c>
      <c r="K47" s="554">
        <f t="shared" si="1"/>
        <v>24</v>
      </c>
      <c r="L47" s="554">
        <f t="shared" si="1"/>
        <v>19</v>
      </c>
      <c r="M47" s="554">
        <f t="shared" si="1"/>
        <v>29</v>
      </c>
      <c r="N47" s="554">
        <f t="shared" si="1"/>
        <v>30</v>
      </c>
      <c r="O47" s="554">
        <f t="shared" si="1"/>
        <v>30</v>
      </c>
      <c r="P47" s="554">
        <f t="shared" si="1"/>
        <v>19</v>
      </c>
      <c r="Q47" s="554">
        <f t="shared" si="1"/>
        <v>30</v>
      </c>
      <c r="R47" s="554">
        <f t="shared" si="1"/>
        <v>21</v>
      </c>
      <c r="S47" s="554">
        <f t="shared" si="1"/>
        <v>22</v>
      </c>
      <c r="T47" s="554">
        <f t="shared" si="1"/>
        <v>14</v>
      </c>
    </row>
    <row r="48" spans="1:20" ht="76.5" customHeight="1" thickBot="1">
      <c r="A48" s="981" t="s">
        <v>175</v>
      </c>
      <c r="B48" s="981"/>
      <c r="C48" s="981"/>
      <c r="D48" s="981"/>
      <c r="E48" s="981"/>
      <c r="F48" s="981"/>
      <c r="G48" s="981"/>
      <c r="H48" s="981"/>
      <c r="I48" s="981"/>
      <c r="J48" s="981"/>
      <c r="K48" s="981"/>
      <c r="L48" s="981"/>
      <c r="M48" s="981"/>
      <c r="N48" s="981"/>
      <c r="O48" s="981"/>
      <c r="P48" s="981"/>
      <c r="Q48" s="981"/>
      <c r="R48" s="981"/>
      <c r="S48" s="981"/>
      <c r="T48" s="981"/>
    </row>
    <row r="49" spans="1:20" ht="67.5" customHeight="1" thickBot="1" thickTop="1">
      <c r="A49" s="968" t="s">
        <v>0</v>
      </c>
      <c r="B49" s="969"/>
      <c r="C49" s="974" t="s">
        <v>1</v>
      </c>
      <c r="D49" s="975"/>
      <c r="E49" s="975"/>
      <c r="F49" s="975"/>
      <c r="G49" s="975"/>
      <c r="H49" s="975"/>
      <c r="I49" s="975"/>
      <c r="J49" s="975"/>
      <c r="K49" s="975"/>
      <c r="L49" s="976"/>
      <c r="M49" s="974" t="s">
        <v>2</v>
      </c>
      <c r="N49" s="975"/>
      <c r="O49" s="975"/>
      <c r="P49" s="975"/>
      <c r="Q49" s="975"/>
      <c r="R49" s="975"/>
      <c r="S49" s="975"/>
      <c r="T49" s="976"/>
    </row>
    <row r="50" spans="1:20" ht="291" customHeight="1" thickTop="1">
      <c r="A50" s="970"/>
      <c r="B50" s="971"/>
      <c r="C50" s="977" t="s">
        <v>3</v>
      </c>
      <c r="D50" s="977"/>
      <c r="E50" s="977"/>
      <c r="F50" s="977"/>
      <c r="G50" s="977"/>
      <c r="H50" s="978" t="s">
        <v>4</v>
      </c>
      <c r="I50" s="978"/>
      <c r="J50" s="978"/>
      <c r="K50" s="978"/>
      <c r="L50" s="978"/>
      <c r="M50" s="978" t="s">
        <v>5</v>
      </c>
      <c r="N50" s="978"/>
      <c r="O50" s="978"/>
      <c r="P50" s="978"/>
      <c r="Q50" s="978" t="s">
        <v>6</v>
      </c>
      <c r="R50" s="978"/>
      <c r="S50" s="978"/>
      <c r="T50" s="978"/>
    </row>
    <row r="51" spans="1:20" s="88" customFormat="1" ht="96.75" customHeight="1">
      <c r="A51" s="970"/>
      <c r="B51" s="971"/>
      <c r="C51" s="967" t="s">
        <v>7</v>
      </c>
      <c r="D51" s="966" t="s">
        <v>8</v>
      </c>
      <c r="E51" s="966"/>
      <c r="F51" s="966"/>
      <c r="G51" s="966"/>
      <c r="H51" s="967" t="s">
        <v>9</v>
      </c>
      <c r="I51" s="967" t="s">
        <v>10</v>
      </c>
      <c r="J51" s="966" t="s">
        <v>11</v>
      </c>
      <c r="K51" s="966"/>
      <c r="L51" s="966"/>
      <c r="M51" s="967" t="s">
        <v>36</v>
      </c>
      <c r="N51" s="966" t="s">
        <v>12</v>
      </c>
      <c r="O51" s="966"/>
      <c r="P51" s="966"/>
      <c r="Q51" s="966" t="s">
        <v>11</v>
      </c>
      <c r="R51" s="966"/>
      <c r="S51" s="966"/>
      <c r="T51" s="966"/>
    </row>
    <row r="52" spans="1:24" s="88" customFormat="1" ht="84.75" customHeight="1" thickBot="1">
      <c r="A52" s="972"/>
      <c r="B52" s="973"/>
      <c r="C52" s="829"/>
      <c r="D52" s="552" t="s">
        <v>13</v>
      </c>
      <c r="E52" s="552" t="s">
        <v>14</v>
      </c>
      <c r="F52" s="552" t="s">
        <v>15</v>
      </c>
      <c r="G52" s="552" t="s">
        <v>16</v>
      </c>
      <c r="H52" s="829"/>
      <c r="I52" s="829"/>
      <c r="J52" s="552" t="s">
        <v>17</v>
      </c>
      <c r="K52" s="552" t="s">
        <v>18</v>
      </c>
      <c r="L52" s="552" t="s">
        <v>19</v>
      </c>
      <c r="M52" s="829"/>
      <c r="N52" s="552" t="s">
        <v>20</v>
      </c>
      <c r="O52" s="552" t="s">
        <v>21</v>
      </c>
      <c r="P52" s="552" t="s">
        <v>22</v>
      </c>
      <c r="Q52" s="552" t="s">
        <v>23</v>
      </c>
      <c r="R52" s="552" t="s">
        <v>24</v>
      </c>
      <c r="S52" s="552" t="s">
        <v>25</v>
      </c>
      <c r="T52" s="552" t="s">
        <v>37</v>
      </c>
      <c r="U52" s="107"/>
      <c r="V52" s="107"/>
      <c r="W52" s="107"/>
      <c r="X52" s="107"/>
    </row>
    <row r="53" spans="1:24" s="88" customFormat="1" ht="79.5" customHeight="1" thickBot="1" thickTop="1">
      <c r="A53" s="559">
        <v>1</v>
      </c>
      <c r="B53" s="560" t="s">
        <v>27</v>
      </c>
      <c r="C53" s="565">
        <f>'[4]الصناعي A'!$C$15:$T$15</f>
        <v>4</v>
      </c>
      <c r="D53" s="565">
        <f>'[4]الصناعي A'!$C$15:$T$15</f>
        <v>5</v>
      </c>
      <c r="E53" s="565">
        <f>'[4]الصناعي A'!$C$15:$T$15</f>
        <v>6</v>
      </c>
      <c r="F53" s="565">
        <f>'[4]الصناعي A'!$C$15:$T$15</f>
        <v>7</v>
      </c>
      <c r="G53" s="565"/>
      <c r="H53" s="565"/>
      <c r="I53" s="565"/>
      <c r="J53" s="565"/>
      <c r="K53" s="565">
        <f>'[4]الصناعي A'!$C$15:$T$15</f>
        <v>6</v>
      </c>
      <c r="L53" s="565">
        <f>'[4]الصناعي A'!$C$15:$T$15</f>
        <v>6</v>
      </c>
      <c r="M53" s="565">
        <f>'[4]الصناعي A'!$C$15:$T$15</f>
        <v>1</v>
      </c>
      <c r="N53" s="565">
        <f>'[4]الصناعي A'!$C$15:$T$15</f>
        <v>1</v>
      </c>
      <c r="O53" s="565">
        <f>'[4]الصناعي A'!$C$15:$T$15</f>
        <v>1.5</v>
      </c>
      <c r="P53" s="565"/>
      <c r="Q53" s="565"/>
      <c r="R53" s="565"/>
      <c r="S53" s="565"/>
      <c r="T53" s="565"/>
      <c r="U53" s="108"/>
      <c r="V53" s="108"/>
      <c r="W53" s="108"/>
      <c r="X53" s="108"/>
    </row>
    <row r="54" spans="1:24" ht="71.25" customHeight="1" thickBot="1" thickTop="1">
      <c r="A54" s="559">
        <v>2</v>
      </c>
      <c r="B54" s="561" t="s">
        <v>52</v>
      </c>
      <c r="C54" s="565">
        <f>'[4]الزراعي التعاوني B'!$C$15:$T$15</f>
        <v>3</v>
      </c>
      <c r="D54" s="565">
        <f>'[4]الزراعي التعاوني B'!$C$15:$T$15</f>
        <v>2</v>
      </c>
      <c r="E54" s="565">
        <f>'[4]الزراعي التعاوني B'!$C$15:$T$15</f>
        <v>3</v>
      </c>
      <c r="F54" s="565">
        <f>'[4]الزراعي التعاوني B'!$C$15:$T$15</f>
        <v>4</v>
      </c>
      <c r="G54" s="565"/>
      <c r="H54" s="565">
        <f>'[4]الزراعي التعاوني B'!$C$15:$T$15</f>
        <v>14</v>
      </c>
      <c r="I54" s="565">
        <f>'[4]الزراعي التعاوني B'!$C$15:$T$15</f>
        <v>14</v>
      </c>
      <c r="J54" s="565">
        <f>'[4]الزراعي التعاوني B'!$C$15:$T$15</f>
        <v>8</v>
      </c>
      <c r="K54" s="565">
        <f>'[4]الزراعي التعاوني B'!$C$15:$T$15</f>
        <v>10</v>
      </c>
      <c r="L54" s="565">
        <f>'[4]الزراعي التعاوني B'!$C$15:$T$15</f>
        <v>12</v>
      </c>
      <c r="M54" s="565"/>
      <c r="N54" s="565"/>
      <c r="O54" s="565"/>
      <c r="P54" s="565"/>
      <c r="Q54" s="565"/>
      <c r="R54" s="565"/>
      <c r="S54" s="565"/>
      <c r="T54" s="565"/>
      <c r="U54" s="15"/>
      <c r="V54" s="48"/>
      <c r="W54" s="48"/>
      <c r="X54" s="48"/>
    </row>
    <row r="55" spans="1:24" ht="62.25" customHeight="1" thickBot="1" thickTop="1">
      <c r="A55" s="559">
        <v>3</v>
      </c>
      <c r="B55" s="561" t="s">
        <v>28</v>
      </c>
      <c r="C55" s="566">
        <f>'[4]العقاري C'!$C$15:$T$15</f>
        <v>3</v>
      </c>
      <c r="D55" s="566">
        <f>'[4]العقاري C'!$C$15:$T$15</f>
        <v>3.5</v>
      </c>
      <c r="E55" s="566">
        <f>'[4]العقاري C'!$C$15:$T$15</f>
        <v>4</v>
      </c>
      <c r="F55" s="566">
        <f>'[4]العقاري C'!$C$15:$T$15</f>
        <v>5</v>
      </c>
      <c r="G55" s="566"/>
      <c r="H55" s="566">
        <f>'[4]العقاري C'!$C$15:$T$15</f>
        <v>10</v>
      </c>
      <c r="I55" s="566">
        <f>'[4]العقاري C'!$C$15:$T$15</f>
        <v>10</v>
      </c>
      <c r="J55" s="566">
        <f>'[4]العقاري C'!$C$15:$T$15</f>
        <v>8</v>
      </c>
      <c r="K55" s="566">
        <f>'[4]العقاري C'!$C$15:$T$15</f>
        <v>10</v>
      </c>
      <c r="L55" s="566">
        <f>'[4]العقاري C'!$C$15:$T$15</f>
        <v>10</v>
      </c>
      <c r="M55" s="566"/>
      <c r="N55" s="566"/>
      <c r="O55" s="566"/>
      <c r="P55" s="566"/>
      <c r="Q55" s="566"/>
      <c r="R55" s="566"/>
      <c r="S55" s="566"/>
      <c r="T55" s="566"/>
      <c r="U55" s="15"/>
      <c r="V55" s="70"/>
      <c r="W55" s="70"/>
      <c r="X55" s="70"/>
    </row>
    <row r="56" spans="1:24" ht="36" customHeight="1" thickBot="1" thickTop="1">
      <c r="A56" s="979" t="s">
        <v>113</v>
      </c>
      <c r="B56" s="980"/>
      <c r="C56" s="567">
        <f>AVERAGE(C53:C55)</f>
        <v>3.3333333333333335</v>
      </c>
      <c r="D56" s="567">
        <f aca="true" t="shared" si="2" ref="D56:O56">AVERAGE(D53:D55)</f>
        <v>3.5</v>
      </c>
      <c r="E56" s="567">
        <f t="shared" si="2"/>
        <v>4.333333333333333</v>
      </c>
      <c r="F56" s="567">
        <f t="shared" si="2"/>
        <v>5.333333333333333</v>
      </c>
      <c r="G56" s="566"/>
      <c r="H56" s="567">
        <f t="shared" si="2"/>
        <v>12</v>
      </c>
      <c r="I56" s="567">
        <f t="shared" si="2"/>
        <v>12</v>
      </c>
      <c r="J56" s="567">
        <f t="shared" si="2"/>
        <v>8</v>
      </c>
      <c r="K56" s="567">
        <f t="shared" si="2"/>
        <v>8.666666666666666</v>
      </c>
      <c r="L56" s="567">
        <f t="shared" si="2"/>
        <v>9.333333333333334</v>
      </c>
      <c r="M56" s="567">
        <f t="shared" si="2"/>
        <v>1</v>
      </c>
      <c r="N56" s="567">
        <f t="shared" si="2"/>
        <v>1</v>
      </c>
      <c r="O56" s="567">
        <f t="shared" si="2"/>
        <v>1.5</v>
      </c>
      <c r="P56" s="568"/>
      <c r="Q56" s="568"/>
      <c r="R56" s="568"/>
      <c r="S56" s="568"/>
      <c r="T56" s="568"/>
      <c r="U56" s="48"/>
      <c r="V56" s="48"/>
      <c r="W56" s="48"/>
      <c r="X56" s="48"/>
    </row>
    <row r="57" spans="1:32" ht="47.25" customHeight="1" thickTop="1">
      <c r="A57" s="961" t="s">
        <v>201</v>
      </c>
      <c r="B57" s="961"/>
      <c r="C57" s="932"/>
      <c r="D57" s="932"/>
      <c r="E57" s="932"/>
      <c r="F57" s="932"/>
      <c r="G57" s="932"/>
      <c r="H57" s="932"/>
      <c r="I57" s="932"/>
      <c r="J57" s="932"/>
      <c r="K57" s="932"/>
      <c r="L57" s="932"/>
      <c r="M57" s="932"/>
      <c r="N57" s="932"/>
      <c r="O57" s="932"/>
      <c r="P57" s="932"/>
      <c r="Q57" s="932"/>
      <c r="R57" s="932"/>
      <c r="S57" s="932"/>
      <c r="U57" s="15"/>
      <c r="V57" s="15"/>
      <c r="W57" s="15"/>
      <c r="X57" s="15"/>
      <c r="Y57" s="71"/>
      <c r="Z57" s="71"/>
      <c r="AA57" s="71"/>
      <c r="AB57" s="71"/>
      <c r="AC57" s="71"/>
      <c r="AD57" s="71"/>
      <c r="AE57" s="71"/>
      <c r="AF57" s="71"/>
    </row>
    <row r="58" spans="1:48" ht="49.5" customHeight="1">
      <c r="A58" s="207"/>
      <c r="B58" s="207"/>
      <c r="C58" s="208"/>
      <c r="D58" s="209"/>
      <c r="E58" s="209"/>
      <c r="F58" s="209"/>
      <c r="G58" s="209"/>
      <c r="H58" s="209"/>
      <c r="I58" s="209"/>
      <c r="J58" s="209"/>
      <c r="K58" s="209"/>
      <c r="L58" s="209"/>
      <c r="M58" s="209"/>
      <c r="N58" s="209"/>
      <c r="O58" s="209"/>
      <c r="P58" s="209"/>
      <c r="Q58" s="209"/>
      <c r="R58" s="209"/>
      <c r="S58" s="209"/>
      <c r="T58" s="209"/>
      <c r="U58" s="734"/>
      <c r="V58" s="734"/>
      <c r="W58" s="734"/>
      <c r="X58" s="734"/>
      <c r="Y58" s="734"/>
      <c r="Z58" s="734"/>
      <c r="AA58" s="734"/>
      <c r="AB58" s="734"/>
      <c r="AC58" s="734"/>
      <c r="AD58" s="734"/>
      <c r="AE58" s="734"/>
      <c r="AF58" s="734"/>
      <c r="AG58" s="734"/>
      <c r="AH58" s="734"/>
      <c r="AI58" s="734"/>
      <c r="AJ58" s="734"/>
      <c r="AK58" s="734"/>
      <c r="AL58" s="734"/>
      <c r="AM58" s="734"/>
      <c r="AN58" s="734"/>
      <c r="AO58" s="734"/>
      <c r="AP58" s="734"/>
      <c r="AQ58" s="734"/>
      <c r="AR58" s="734"/>
      <c r="AS58" s="734"/>
      <c r="AT58" s="734"/>
      <c r="AU58" s="734"/>
      <c r="AV58" s="734"/>
    </row>
    <row r="59" spans="1:32" ht="49.5" customHeight="1">
      <c r="A59" s="948" t="s">
        <v>211</v>
      </c>
      <c r="B59" s="948"/>
      <c r="C59" s="948"/>
      <c r="D59" s="948"/>
      <c r="E59" s="948"/>
      <c r="F59" s="948"/>
      <c r="G59" s="948"/>
      <c r="H59" s="948"/>
      <c r="I59" s="948"/>
      <c r="J59" s="948"/>
      <c r="K59" s="948"/>
      <c r="L59" s="948"/>
      <c r="M59" s="948"/>
      <c r="N59" s="948"/>
      <c r="O59" s="948"/>
      <c r="P59" s="948"/>
      <c r="Q59" s="948"/>
      <c r="R59" s="948"/>
      <c r="S59" s="948"/>
      <c r="T59" s="948"/>
      <c r="U59" s="15"/>
      <c r="V59" s="15"/>
      <c r="W59" s="15"/>
      <c r="X59" s="15"/>
      <c r="Y59" s="48"/>
      <c r="Z59" s="48"/>
      <c r="AA59" s="48"/>
      <c r="AB59" s="48"/>
      <c r="AC59" s="48"/>
      <c r="AD59" s="48"/>
      <c r="AE59" s="48"/>
      <c r="AF59" s="48"/>
    </row>
    <row r="60" spans="1:32" ht="58.5" customHeight="1">
      <c r="A60" s="734"/>
      <c r="B60" s="734"/>
      <c r="C60" s="734"/>
      <c r="D60" s="734"/>
      <c r="E60" s="734"/>
      <c r="F60" s="734"/>
      <c r="G60" s="734"/>
      <c r="H60" s="734"/>
      <c r="I60" s="734"/>
      <c r="J60" s="734"/>
      <c r="K60" s="734"/>
      <c r="L60" s="734"/>
      <c r="M60" s="734"/>
      <c r="N60" s="734"/>
      <c r="O60" s="734"/>
      <c r="P60" s="734"/>
      <c r="Q60" s="734"/>
      <c r="R60" s="734"/>
      <c r="S60" s="734"/>
      <c r="T60" s="734"/>
      <c r="U60" s="15"/>
      <c r="V60" s="15"/>
      <c r="W60" s="15"/>
      <c r="X60" s="15"/>
      <c r="Y60" s="70"/>
      <c r="Z60" s="70"/>
      <c r="AA60" s="70"/>
      <c r="AB60" s="70"/>
      <c r="AC60" s="70"/>
      <c r="AD60" s="48"/>
      <c r="AE60" s="48"/>
      <c r="AF60" s="48"/>
    </row>
    <row r="61" spans="1:36" ht="38.25" customHeight="1">
      <c r="A61" s="927"/>
      <c r="B61" s="927"/>
      <c r="C61" s="927"/>
      <c r="D61" s="927"/>
      <c r="E61" s="927"/>
      <c r="F61" s="927"/>
      <c r="G61" s="927"/>
      <c r="H61" s="927"/>
      <c r="I61" s="927"/>
      <c r="J61" s="927"/>
      <c r="K61" s="72"/>
      <c r="L61" s="72"/>
      <c r="M61" s="72"/>
      <c r="N61" s="72"/>
      <c r="O61" s="72"/>
      <c r="P61" s="72"/>
      <c r="Q61" s="72"/>
      <c r="R61" s="72"/>
      <c r="S61" s="72"/>
      <c r="T61" s="72"/>
      <c r="U61" s="52"/>
      <c r="V61" s="52"/>
      <c r="W61" s="52"/>
      <c r="X61" s="52"/>
      <c r="Y61" s="48"/>
      <c r="Z61" s="48"/>
      <c r="AA61" s="48"/>
      <c r="AB61" s="48"/>
      <c r="AC61" s="48"/>
      <c r="AD61" s="48"/>
      <c r="AE61" s="48"/>
      <c r="AF61" s="48"/>
      <c r="AG61" s="59"/>
      <c r="AH61" s="59"/>
      <c r="AI61" s="59"/>
      <c r="AJ61" s="59"/>
    </row>
    <row r="62" spans="1:32" ht="42.75" customHeight="1">
      <c r="A62" s="927"/>
      <c r="B62" s="927"/>
      <c r="C62" s="927"/>
      <c r="D62" s="927"/>
      <c r="E62" s="927"/>
      <c r="F62" s="927"/>
      <c r="G62" s="927"/>
      <c r="H62" s="927"/>
      <c r="I62" s="927"/>
      <c r="J62" s="927"/>
      <c r="K62" s="59"/>
      <c r="L62" s="59"/>
      <c r="M62" s="59"/>
      <c r="N62" s="59"/>
      <c r="O62" s="59"/>
      <c r="P62" s="59"/>
      <c r="Q62" s="59"/>
      <c r="R62" s="59"/>
      <c r="S62" s="59"/>
      <c r="T62" s="59"/>
      <c r="U62" s="74"/>
      <c r="V62" s="74"/>
      <c r="W62" s="74"/>
      <c r="X62" s="74"/>
      <c r="Y62" s="74"/>
      <c r="Z62" s="74"/>
      <c r="AA62" s="74"/>
      <c r="AB62" s="74"/>
      <c r="AC62" s="74"/>
      <c r="AD62" s="74"/>
      <c r="AE62" s="74"/>
      <c r="AF62" s="48"/>
    </row>
    <row r="63" spans="1:32" ht="45" customHeight="1">
      <c r="A63" s="73"/>
      <c r="B63" s="73"/>
      <c r="C63" s="73"/>
      <c r="D63" s="73"/>
      <c r="E63" s="73"/>
      <c r="F63" s="73"/>
      <c r="G63" s="73"/>
      <c r="H63" s="73"/>
      <c r="I63" s="73"/>
      <c r="J63" s="59"/>
      <c r="K63" s="59"/>
      <c r="L63" s="59"/>
      <c r="M63" s="59"/>
      <c r="N63" s="59"/>
      <c r="O63" s="59"/>
      <c r="P63" s="59"/>
      <c r="Q63" s="59"/>
      <c r="R63" s="59"/>
      <c r="S63" s="59"/>
      <c r="T63" s="59"/>
      <c r="U63" s="48"/>
      <c r="V63" s="48"/>
      <c r="W63" s="48"/>
      <c r="X63" s="48"/>
      <c r="Y63" s="15"/>
      <c r="Z63" s="15"/>
      <c r="AA63" s="15"/>
      <c r="AB63" s="48"/>
      <c r="AC63" s="48"/>
      <c r="AD63" s="48"/>
      <c r="AE63" s="48"/>
      <c r="AF63" s="48"/>
    </row>
    <row r="64" spans="1:33" ht="44.25" customHeight="1">
      <c r="A64" s="920"/>
      <c r="B64" s="920"/>
      <c r="C64" s="920"/>
      <c r="D64" s="920"/>
      <c r="E64" s="920"/>
      <c r="F64" s="920"/>
      <c r="G64" s="920"/>
      <c r="H64" s="920"/>
      <c r="I64" s="920"/>
      <c r="J64" s="920"/>
      <c r="K64" s="920"/>
      <c r="L64" s="920"/>
      <c r="M64" s="920"/>
      <c r="N64" s="920"/>
      <c r="O64" s="920"/>
      <c r="P64" s="920"/>
      <c r="Q64" s="74"/>
      <c r="R64" s="74"/>
      <c r="S64" s="74"/>
      <c r="T64" s="74"/>
      <c r="U64" s="48"/>
      <c r="V64" s="48"/>
      <c r="W64" s="48"/>
      <c r="X64" s="48"/>
      <c r="Y64" s="15"/>
      <c r="Z64" s="15"/>
      <c r="AA64" s="15"/>
      <c r="AB64" s="15"/>
      <c r="AC64" s="15"/>
      <c r="AD64" s="15"/>
      <c r="AE64" s="15"/>
      <c r="AF64" s="15"/>
      <c r="AG64" s="74"/>
    </row>
    <row r="65" spans="1:33" ht="39.75" customHeight="1">
      <c r="A65" s="920"/>
      <c r="B65" s="920"/>
      <c r="C65" s="920"/>
      <c r="D65" s="920"/>
      <c r="E65" s="920"/>
      <c r="F65" s="920"/>
      <c r="G65" s="920"/>
      <c r="H65" s="920"/>
      <c r="I65" s="920"/>
      <c r="J65" s="59"/>
      <c r="K65" s="59"/>
      <c r="L65" s="59"/>
      <c r="M65" s="59"/>
      <c r="N65" s="59"/>
      <c r="O65" s="59"/>
      <c r="P65" s="59"/>
      <c r="Q65" s="59"/>
      <c r="R65" s="59"/>
      <c r="S65" s="59"/>
      <c r="T65" s="59"/>
      <c r="U65" s="48"/>
      <c r="V65" s="48"/>
      <c r="W65" s="48"/>
      <c r="X65" s="48"/>
      <c r="Y65" s="15"/>
      <c r="Z65" s="15"/>
      <c r="AA65" s="15"/>
      <c r="AB65" s="15"/>
      <c r="AC65" s="15"/>
      <c r="AD65" s="15"/>
      <c r="AE65" s="15"/>
      <c r="AF65" s="15"/>
      <c r="AG65" s="74"/>
    </row>
    <row r="66" spans="1:32" ht="48" customHeight="1">
      <c r="A66" s="73"/>
      <c r="B66" s="73"/>
      <c r="C66" s="73"/>
      <c r="D66" s="73"/>
      <c r="E66" s="73"/>
      <c r="F66" s="73"/>
      <c r="G66" s="73"/>
      <c r="H66" s="73"/>
      <c r="I66" s="73"/>
      <c r="J66" s="73"/>
      <c r="K66" s="73"/>
      <c r="L66" s="73"/>
      <c r="M66" s="73"/>
      <c r="N66" s="59"/>
      <c r="O66" s="59"/>
      <c r="P66" s="59"/>
      <c r="Q66" s="59"/>
      <c r="R66" s="59"/>
      <c r="S66" s="59"/>
      <c r="T66" s="59"/>
      <c r="U66" s="55"/>
      <c r="V66" s="55"/>
      <c r="W66" s="55"/>
      <c r="X66" s="55"/>
      <c r="Y66" s="55"/>
      <c r="Z66" s="55"/>
      <c r="AA66" s="55"/>
      <c r="AB66" s="55"/>
      <c r="AC66" s="55"/>
      <c r="AD66" s="55"/>
      <c r="AE66" s="52"/>
      <c r="AF66" s="48"/>
    </row>
    <row r="67" spans="1:32" ht="31.5" customHeight="1">
      <c r="A67" s="920"/>
      <c r="B67" s="920"/>
      <c r="C67" s="920"/>
      <c r="D67" s="920"/>
      <c r="E67" s="920"/>
      <c r="F67" s="920"/>
      <c r="G67" s="920"/>
      <c r="H67" s="920"/>
      <c r="I67" s="920"/>
      <c r="J67" s="920"/>
      <c r="K67" s="920"/>
      <c r="L67" s="920"/>
      <c r="M67" s="73"/>
      <c r="N67" s="75"/>
      <c r="O67" s="75"/>
      <c r="P67" s="75"/>
      <c r="Q67" s="75"/>
      <c r="R67" s="75"/>
      <c r="S67" s="75"/>
      <c r="T67" s="75"/>
      <c r="U67" s="56"/>
      <c r="V67" s="56"/>
      <c r="W67" s="56"/>
      <c r="X67" s="56"/>
      <c r="Y67" s="56"/>
      <c r="Z67" s="56"/>
      <c r="AA67" s="56"/>
      <c r="AB67" s="56"/>
      <c r="AC67" s="56"/>
      <c r="AD67" s="56"/>
      <c r="AE67" s="56"/>
      <c r="AF67" s="48"/>
    </row>
    <row r="68" spans="1:32" ht="28.5" customHeight="1">
      <c r="A68" s="921"/>
      <c r="B68" s="921"/>
      <c r="C68" s="921"/>
      <c r="D68" s="921"/>
      <c r="E68" s="921"/>
      <c r="F68" s="921"/>
      <c r="G68" s="921"/>
      <c r="H68" s="921"/>
      <c r="I68" s="921"/>
      <c r="J68" s="921"/>
      <c r="K68" s="921"/>
      <c r="L68" s="921"/>
      <c r="M68" s="59"/>
      <c r="N68" s="59"/>
      <c r="O68" s="59"/>
      <c r="P68" s="59"/>
      <c r="Q68" s="59"/>
      <c r="R68" s="59"/>
      <c r="S68" s="59"/>
      <c r="T68" s="59"/>
      <c r="U68" s="48"/>
      <c r="V68" s="48"/>
      <c r="W68" s="48"/>
      <c r="X68" s="48"/>
      <c r="Y68" s="48"/>
      <c r="Z68" s="48"/>
      <c r="AA68" s="48"/>
      <c r="AB68" s="48"/>
      <c r="AC68" s="48"/>
      <c r="AD68" s="48"/>
      <c r="AE68" s="48"/>
      <c r="AF68" s="48"/>
    </row>
    <row r="69" spans="1:32" ht="35.25" customHeight="1">
      <c r="A69" s="927"/>
      <c r="B69" s="927"/>
      <c r="C69" s="927"/>
      <c r="D69" s="927"/>
      <c r="E69" s="927"/>
      <c r="F69" s="927"/>
      <c r="G69" s="927"/>
      <c r="H69" s="927"/>
      <c r="I69" s="927"/>
      <c r="J69" s="927"/>
      <c r="K69" s="927"/>
      <c r="L69" s="927"/>
      <c r="M69" s="927"/>
      <c r="N69" s="927"/>
      <c r="O69" s="927"/>
      <c r="P69" s="927"/>
      <c r="Q69" s="927"/>
      <c r="R69" s="927"/>
      <c r="S69" s="927"/>
      <c r="T69" s="927"/>
      <c r="U69" s="48"/>
      <c r="V69" s="48"/>
      <c r="W69" s="48"/>
      <c r="X69" s="48"/>
      <c r="Y69" s="48"/>
      <c r="Z69" s="48"/>
      <c r="AA69" s="48"/>
      <c r="AB69" s="48"/>
      <c r="AC69" s="48"/>
      <c r="AD69" s="48"/>
      <c r="AE69" s="48"/>
      <c r="AF69" s="48"/>
    </row>
    <row r="70" spans="1:32" ht="36.75" customHeight="1">
      <c r="A70" s="958"/>
      <c r="B70" s="958"/>
      <c r="C70" s="958"/>
      <c r="D70" s="958"/>
      <c r="E70" s="958"/>
      <c r="F70" s="958"/>
      <c r="G70" s="958"/>
      <c r="H70" s="958"/>
      <c r="I70" s="958"/>
      <c r="J70" s="958"/>
      <c r="K70" s="958"/>
      <c r="L70" s="958"/>
      <c r="M70" s="958"/>
      <c r="N70" s="958"/>
      <c r="O70" s="76"/>
      <c r="P70" s="49"/>
      <c r="Q70" s="49"/>
      <c r="R70" s="49"/>
      <c r="S70" s="49"/>
      <c r="T70" s="49"/>
      <c r="U70" s="48"/>
      <c r="V70" s="48"/>
      <c r="W70" s="48"/>
      <c r="X70" s="48"/>
      <c r="Y70" s="48"/>
      <c r="Z70" s="48"/>
      <c r="AA70" s="48"/>
      <c r="AB70" s="48"/>
      <c r="AC70" s="48"/>
      <c r="AD70" s="48"/>
      <c r="AE70" s="48"/>
      <c r="AF70" s="48"/>
    </row>
    <row r="71" spans="1:34" ht="30.75" customHeight="1">
      <c r="A71" s="931"/>
      <c r="B71" s="931"/>
      <c r="C71" s="931"/>
      <c r="D71" s="931"/>
      <c r="E71" s="931"/>
      <c r="F71" s="931"/>
      <c r="G71" s="931"/>
      <c r="H71" s="931"/>
      <c r="I71" s="931"/>
      <c r="J71" s="931"/>
      <c r="K71" s="931"/>
      <c r="L71" s="931"/>
      <c r="M71" s="931"/>
      <c r="N71" s="931"/>
      <c r="O71" s="931"/>
      <c r="P71" s="931"/>
      <c r="Q71" s="931"/>
      <c r="R71" s="931"/>
      <c r="S71" s="931"/>
      <c r="T71" s="931"/>
      <c r="U71" s="344"/>
      <c r="Y71" s="48"/>
      <c r="Z71" s="48"/>
      <c r="AA71" s="48"/>
      <c r="AB71" s="48"/>
      <c r="AC71" s="48"/>
      <c r="AD71" s="48"/>
      <c r="AE71" s="48"/>
      <c r="AF71" s="48"/>
      <c r="AG71" s="59"/>
      <c r="AH71" s="59"/>
    </row>
    <row r="72" spans="1:32" ht="28.5" customHeight="1">
      <c r="A72" s="937"/>
      <c r="B72" s="937"/>
      <c r="C72" s="937"/>
      <c r="D72" s="937"/>
      <c r="E72" s="937"/>
      <c r="F72" s="937"/>
      <c r="G72" s="937"/>
      <c r="H72" s="937"/>
      <c r="I72" s="937"/>
      <c r="J72" s="937"/>
      <c r="K72" s="937"/>
      <c r="L72" s="937"/>
      <c r="M72" s="937"/>
      <c r="N72" s="937"/>
      <c r="O72" s="937"/>
      <c r="P72" s="937"/>
      <c r="Q72" s="937"/>
      <c r="R72" s="937"/>
      <c r="S72" s="937"/>
      <c r="T72" s="937"/>
      <c r="Y72" s="77"/>
      <c r="Z72" s="77"/>
      <c r="AA72" s="77"/>
      <c r="AB72" s="77"/>
      <c r="AC72" s="48"/>
      <c r="AD72" s="48"/>
      <c r="AE72" s="48"/>
      <c r="AF72" s="48"/>
    </row>
    <row r="73" spans="1:37" ht="30" customHeight="1">
      <c r="A73" s="344"/>
      <c r="B73" s="344"/>
      <c r="C73" s="344"/>
      <c r="D73" s="344"/>
      <c r="E73" s="344"/>
      <c r="F73" s="344"/>
      <c r="G73" s="344"/>
      <c r="H73" s="344"/>
      <c r="I73" s="344"/>
      <c r="J73" s="344"/>
      <c r="K73" s="344"/>
      <c r="L73" s="344"/>
      <c r="M73" s="344"/>
      <c r="N73" s="344"/>
      <c r="O73" s="344"/>
      <c r="P73" s="344"/>
      <c r="Q73" s="344"/>
      <c r="R73" s="344"/>
      <c r="S73" s="344"/>
      <c r="T73" s="344"/>
      <c r="U73" s="15"/>
      <c r="Y73" s="48"/>
      <c r="Z73" s="48"/>
      <c r="AA73" s="48"/>
      <c r="AB73" s="48"/>
      <c r="AC73" s="48"/>
      <c r="AD73" s="48"/>
      <c r="AE73" s="48"/>
      <c r="AF73" s="48"/>
      <c r="AG73" s="59"/>
      <c r="AH73" s="59"/>
      <c r="AI73" s="59"/>
      <c r="AJ73" s="59"/>
      <c r="AK73" s="59"/>
    </row>
    <row r="74" spans="1:32" ht="27">
      <c r="A74" s="934"/>
      <c r="B74" s="934"/>
      <c r="C74" s="934"/>
      <c r="D74" s="934"/>
      <c r="E74" s="934"/>
      <c r="F74" s="934"/>
      <c r="G74" s="934"/>
      <c r="H74" s="934"/>
      <c r="I74" s="934"/>
      <c r="J74" s="934"/>
      <c r="K74" s="934"/>
      <c r="L74" s="934"/>
      <c r="M74" s="934"/>
      <c r="N74" s="934"/>
      <c r="O74" s="934"/>
      <c r="P74" s="934"/>
      <c r="Q74" s="934"/>
      <c r="R74" s="934"/>
      <c r="S74" s="934"/>
      <c r="T74" s="934"/>
      <c r="Y74" s="48"/>
      <c r="Z74" s="48"/>
      <c r="AA74" s="48"/>
      <c r="AB74" s="48"/>
      <c r="AC74" s="48"/>
      <c r="AD74" s="48"/>
      <c r="AE74" s="48"/>
      <c r="AF74" s="48"/>
    </row>
    <row r="75" spans="1:32" ht="27">
      <c r="A75" s="15"/>
      <c r="B75" s="15"/>
      <c r="C75" s="15"/>
      <c r="D75" s="15"/>
      <c r="E75" s="15"/>
      <c r="F75" s="15"/>
      <c r="G75" s="15"/>
      <c r="H75" s="15"/>
      <c r="I75" s="15"/>
      <c r="J75" s="15"/>
      <c r="K75" s="15"/>
      <c r="L75" s="15"/>
      <c r="M75" s="15"/>
      <c r="N75" s="15"/>
      <c r="O75" s="15"/>
      <c r="P75" s="15"/>
      <c r="Q75" s="15"/>
      <c r="R75" s="15"/>
      <c r="S75" s="15"/>
      <c r="T75" s="15"/>
      <c r="Y75" s="48"/>
      <c r="Z75" s="48"/>
      <c r="AA75" s="48"/>
      <c r="AB75" s="48"/>
      <c r="AC75" s="48"/>
      <c r="AD75" s="48"/>
      <c r="AE75" s="48"/>
      <c r="AF75" s="48"/>
    </row>
    <row r="76" spans="1:20" ht="27">
      <c r="A76" s="48"/>
      <c r="B76" s="59"/>
      <c r="C76" s="59"/>
      <c r="D76" s="59"/>
      <c r="E76" s="936"/>
      <c r="F76" s="936"/>
      <c r="G76" s="936"/>
      <c r="H76" s="936"/>
      <c r="I76" s="936"/>
      <c r="J76" s="936"/>
      <c r="K76" s="936"/>
      <c r="L76" s="936"/>
      <c r="M76" s="936"/>
      <c r="N76" s="936"/>
      <c r="O76" s="936"/>
      <c r="P76" s="936"/>
      <c r="Q76" s="936"/>
      <c r="R76" s="936"/>
      <c r="S76" s="936"/>
      <c r="T76" s="936"/>
    </row>
    <row r="77" spans="1:20" ht="27">
      <c r="A77" s="48"/>
      <c r="B77" s="48"/>
      <c r="C77" s="48"/>
      <c r="D77" s="48"/>
      <c r="E77" s="48"/>
      <c r="F77" s="48"/>
      <c r="G77" s="48"/>
      <c r="H77" s="48"/>
      <c r="I77" s="48"/>
      <c r="J77" s="48"/>
      <c r="K77" s="48"/>
      <c r="L77" s="48"/>
      <c r="M77" s="48"/>
      <c r="N77" s="48"/>
      <c r="O77" s="48"/>
      <c r="P77" s="48"/>
      <c r="Q77" s="48"/>
      <c r="R77" s="48"/>
      <c r="S77" s="48"/>
      <c r="T77" s="48"/>
    </row>
    <row r="78" spans="1:20" ht="27">
      <c r="A78" s="48"/>
      <c r="B78" s="48"/>
      <c r="C78" s="48"/>
      <c r="D78" s="48"/>
      <c r="E78" s="48"/>
      <c r="F78" s="48"/>
      <c r="G78" s="48"/>
      <c r="H78" s="48"/>
      <c r="I78" s="48"/>
      <c r="J78" s="48"/>
      <c r="K78" s="48"/>
      <c r="L78" s="48"/>
      <c r="M78" s="48"/>
      <c r="N78" s="48"/>
      <c r="O78" s="48"/>
      <c r="P78" s="48"/>
      <c r="Q78" s="48"/>
      <c r="R78" s="48"/>
      <c r="S78" s="48"/>
      <c r="T78" s="48"/>
    </row>
    <row r="79" spans="2:20" ht="27">
      <c r="B79" s="59"/>
      <c r="C79" s="59"/>
      <c r="D79" s="59"/>
      <c r="E79" s="59"/>
      <c r="F79" s="59"/>
      <c r="G79" s="59"/>
      <c r="H79" s="59"/>
      <c r="I79" s="59"/>
      <c r="J79" s="59"/>
      <c r="K79" s="59"/>
      <c r="L79" s="59"/>
      <c r="M79" s="59"/>
      <c r="N79" s="59"/>
      <c r="O79" s="59"/>
      <c r="P79" s="59"/>
      <c r="Q79" s="59"/>
      <c r="R79" s="59"/>
      <c r="S79" s="59"/>
      <c r="T79" s="59"/>
    </row>
    <row r="80" spans="2:20" ht="27">
      <c r="B80" s="59"/>
      <c r="C80" s="59"/>
      <c r="D80" s="59"/>
      <c r="E80" s="59"/>
      <c r="F80" s="59"/>
      <c r="G80" s="59"/>
      <c r="H80" s="59"/>
      <c r="I80" s="59"/>
      <c r="J80" s="59"/>
      <c r="K80" s="59"/>
      <c r="L80" s="59"/>
      <c r="M80" s="59"/>
      <c r="N80" s="59"/>
      <c r="O80" s="59"/>
      <c r="P80" s="59"/>
      <c r="Q80" s="59"/>
      <c r="R80" s="59"/>
      <c r="S80" s="59"/>
      <c r="T80" s="59"/>
    </row>
    <row r="81" spans="2:20" ht="27">
      <c r="B81" s="59"/>
      <c r="C81" s="59"/>
      <c r="D81" s="59"/>
      <c r="E81" s="59"/>
      <c r="F81" s="59"/>
      <c r="G81" s="59"/>
      <c r="H81" s="59"/>
      <c r="I81" s="59"/>
      <c r="J81" s="59"/>
      <c r="K81" s="59"/>
      <c r="L81" s="59"/>
      <c r="M81" s="59"/>
      <c r="N81" s="59"/>
      <c r="O81" s="59"/>
      <c r="P81" s="59"/>
      <c r="Q81" s="59"/>
      <c r="R81" s="59"/>
      <c r="S81" s="59"/>
      <c r="T81" s="59"/>
    </row>
    <row r="82" spans="2:20" ht="27">
      <c r="B82" s="59"/>
      <c r="C82" s="59"/>
      <c r="D82" s="59"/>
      <c r="E82" s="59"/>
      <c r="F82" s="59"/>
      <c r="G82" s="59"/>
      <c r="H82" s="59"/>
      <c r="I82" s="59"/>
      <c r="J82" s="59"/>
      <c r="K82" s="59"/>
      <c r="L82" s="59"/>
      <c r="M82" s="59"/>
      <c r="N82" s="59"/>
      <c r="O82" s="59"/>
      <c r="P82" s="59"/>
      <c r="Q82" s="59"/>
      <c r="R82" s="59"/>
      <c r="S82" s="59"/>
      <c r="T82" s="59"/>
    </row>
    <row r="83" ht="27.75">
      <c r="B83" s="78"/>
    </row>
    <row r="84" ht="27.75">
      <c r="B84" s="79"/>
    </row>
    <row r="85" ht="27.75">
      <c r="B85" s="80"/>
    </row>
    <row r="86" ht="27.75">
      <c r="B86" s="80"/>
    </row>
    <row r="87" ht="27.75">
      <c r="B87" s="81"/>
    </row>
    <row r="88" ht="27.75">
      <c r="B88" s="82"/>
    </row>
  </sheetData>
  <sheetProtection/>
  <mergeCells count="55">
    <mergeCell ref="C3:L3"/>
    <mergeCell ref="M3:T3"/>
    <mergeCell ref="C4:G4"/>
    <mergeCell ref="H4:L4"/>
    <mergeCell ref="M4:P4"/>
    <mergeCell ref="Q4:T4"/>
    <mergeCell ref="A72:T72"/>
    <mergeCell ref="Q51:T51"/>
    <mergeCell ref="Q5:T5"/>
    <mergeCell ref="A44:B44"/>
    <mergeCell ref="A48:T48"/>
    <mergeCell ref="D5:G5"/>
    <mergeCell ref="H5:H6"/>
    <mergeCell ref="I5:I6"/>
    <mergeCell ref="J5:L5"/>
    <mergeCell ref="M5:M6"/>
    <mergeCell ref="C50:G50"/>
    <mergeCell ref="H50:L50"/>
    <mergeCell ref="M50:P50"/>
    <mergeCell ref="C51:C52"/>
    <mergeCell ref="J51:L51"/>
    <mergeCell ref="A62:J62"/>
    <mergeCell ref="A56:B56"/>
    <mergeCell ref="A57:S57"/>
    <mergeCell ref="Q50:T50"/>
    <mergeCell ref="A74:T74"/>
    <mergeCell ref="E76:T76"/>
    <mergeCell ref="A61:J61"/>
    <mergeCell ref="A64:P64"/>
    <mergeCell ref="A65:I65"/>
    <mergeCell ref="A67:L67"/>
    <mergeCell ref="A69:T69"/>
    <mergeCell ref="A70:N70"/>
    <mergeCell ref="A71:T71"/>
    <mergeCell ref="A68:L68"/>
    <mergeCell ref="A47:B47"/>
    <mergeCell ref="A59:T59"/>
    <mergeCell ref="D51:G51"/>
    <mergeCell ref="H51:H52"/>
    <mergeCell ref="I51:I52"/>
    <mergeCell ref="M51:M52"/>
    <mergeCell ref="N51:P51"/>
    <mergeCell ref="A49:B52"/>
    <mergeCell ref="C49:L49"/>
    <mergeCell ref="M49:T49"/>
    <mergeCell ref="A45:T45"/>
    <mergeCell ref="A46:T46"/>
    <mergeCell ref="A1:B1"/>
    <mergeCell ref="C1:D1"/>
    <mergeCell ref="E1:F1"/>
    <mergeCell ref="G1:H1"/>
    <mergeCell ref="C5:C6"/>
    <mergeCell ref="N5:P5"/>
    <mergeCell ref="B2:T2"/>
    <mergeCell ref="A3:B6"/>
  </mergeCells>
  <printOptions horizontalCentered="1" verticalCentered="1"/>
  <pageMargins left="0" right="0" top="0" bottom="0" header="0" footer="0"/>
  <pageSetup fitToHeight="1" fitToWidth="1" horizontalDpi="600" verticalDpi="600" orientation="landscape" pageOrder="overThenDown" paperSize="9" scale="30" r:id="rId4"/>
  <drawing r:id="rId3"/>
  <legacyDrawing r:id="rId2"/>
</worksheet>
</file>

<file path=xl/worksheets/sheet11.xml><?xml version="1.0" encoding="utf-8"?>
<worksheet xmlns="http://schemas.openxmlformats.org/spreadsheetml/2006/main" xmlns:r="http://schemas.openxmlformats.org/officeDocument/2006/relationships">
  <sheetPr codeName="Sheet10">
    <tabColor theme="0"/>
    <pageSetUpPr fitToPage="1"/>
  </sheetPr>
  <dimension ref="A1:AX60"/>
  <sheetViews>
    <sheetView zoomScale="25" zoomScaleNormal="25" zoomScaleSheetLayoutView="20" zoomScalePageLayoutView="0" workbookViewId="0" topLeftCell="A1">
      <selection activeCell="A1" sqref="A1:T45"/>
    </sheetView>
  </sheetViews>
  <sheetFormatPr defaultColWidth="43.8515625" defaultRowHeight="12.75"/>
  <cols>
    <col min="1" max="1" width="15.8515625" style="0" customWidth="1"/>
    <col min="2" max="2" width="116.8515625" style="0" customWidth="1"/>
    <col min="3" max="3" width="35.140625" style="0" customWidth="1"/>
    <col min="4" max="4" width="34.8515625" style="0" customWidth="1"/>
    <col min="5" max="5" width="32.7109375" style="0" customWidth="1"/>
    <col min="6" max="6" width="33.28125" style="0" customWidth="1"/>
    <col min="7" max="7" width="27.00390625" style="0" customWidth="1"/>
    <col min="8" max="8" width="36.00390625" style="0" customWidth="1"/>
    <col min="9" max="9" width="31.7109375" style="0" customWidth="1"/>
    <col min="10" max="10" width="30.140625" style="0" customWidth="1"/>
    <col min="11" max="11" width="31.00390625" style="0" customWidth="1"/>
    <col min="12" max="12" width="35.00390625" style="0" customWidth="1"/>
    <col min="13" max="13" width="33.28125" style="0" customWidth="1"/>
    <col min="14" max="14" width="36.421875" style="0" customWidth="1"/>
    <col min="15" max="15" width="39.421875" style="0" customWidth="1"/>
    <col min="16" max="16" width="33.57421875" style="0" customWidth="1"/>
    <col min="17" max="17" width="43.140625" style="0" customWidth="1"/>
    <col min="18" max="18" width="39.140625" style="0" customWidth="1"/>
    <col min="19" max="19" width="35.7109375" style="0" customWidth="1"/>
    <col min="20" max="20" width="46.421875" style="0" customWidth="1"/>
  </cols>
  <sheetData>
    <row r="1" spans="1:50" s="1" customFormat="1" ht="201.75" customHeight="1">
      <c r="A1" s="1425" t="s">
        <v>155</v>
      </c>
      <c r="B1" s="1425"/>
      <c r="C1" s="1425"/>
      <c r="D1" s="1425"/>
      <c r="E1" s="1426"/>
      <c r="F1" s="1426"/>
      <c r="G1" s="1426"/>
      <c r="H1" s="1426"/>
      <c r="I1" s="1427"/>
      <c r="J1" s="1427"/>
      <c r="K1" s="1427"/>
      <c r="L1" s="1427"/>
      <c r="M1" s="1427"/>
      <c r="N1" s="1427"/>
      <c r="O1" s="1427"/>
      <c r="P1" s="1427"/>
      <c r="Q1" s="1427"/>
      <c r="R1" s="1428"/>
      <c r="S1" s="1428"/>
      <c r="T1" s="1428"/>
      <c r="U1" s="575"/>
      <c r="V1" s="13"/>
      <c r="W1" s="13"/>
      <c r="X1" s="13" t="s">
        <v>47</v>
      </c>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row>
    <row r="2" spans="1:50" ht="56.25" customHeight="1" thickBot="1">
      <c r="A2" s="1429" t="s">
        <v>176</v>
      </c>
      <c r="B2" s="1429"/>
      <c r="C2" s="1429"/>
      <c r="D2" s="1429"/>
      <c r="E2" s="1429"/>
      <c r="F2" s="1429"/>
      <c r="G2" s="1429"/>
      <c r="H2" s="1429"/>
      <c r="I2" s="1429"/>
      <c r="J2" s="1429"/>
      <c r="K2" s="1429"/>
      <c r="L2" s="1429"/>
      <c r="M2" s="1429"/>
      <c r="N2" s="1429"/>
      <c r="O2" s="1429"/>
      <c r="P2" s="1429"/>
      <c r="Q2" s="1429"/>
      <c r="R2" s="1429"/>
      <c r="S2" s="1429"/>
      <c r="T2" s="1429"/>
      <c r="U2" s="574"/>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row>
    <row r="3" spans="1:50" ht="42.75" customHeight="1" thickTop="1">
      <c r="A3" s="1430" t="s">
        <v>0</v>
      </c>
      <c r="B3" s="1431"/>
      <c r="C3" s="1432" t="s">
        <v>1</v>
      </c>
      <c r="D3" s="1433"/>
      <c r="E3" s="1433"/>
      <c r="F3" s="1433"/>
      <c r="G3" s="1433"/>
      <c r="H3" s="1433"/>
      <c r="I3" s="1433"/>
      <c r="J3" s="1433"/>
      <c r="K3" s="1433"/>
      <c r="L3" s="1434"/>
      <c r="M3" s="1432" t="s">
        <v>2</v>
      </c>
      <c r="N3" s="1433"/>
      <c r="O3" s="1433"/>
      <c r="P3" s="1433"/>
      <c r="Q3" s="1433"/>
      <c r="R3" s="1433"/>
      <c r="S3" s="1433"/>
      <c r="T3" s="1435"/>
      <c r="U3" s="576"/>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row>
    <row r="4" spans="1:50" ht="69.75" customHeight="1">
      <c r="A4" s="1436"/>
      <c r="B4" s="1437"/>
      <c r="C4" s="1438" t="s">
        <v>3</v>
      </c>
      <c r="D4" s="1439"/>
      <c r="E4" s="1439"/>
      <c r="F4" s="1439"/>
      <c r="G4" s="1440"/>
      <c r="H4" s="1438" t="s">
        <v>4</v>
      </c>
      <c r="I4" s="1439"/>
      <c r="J4" s="1439"/>
      <c r="K4" s="1439"/>
      <c r="L4" s="1440"/>
      <c r="M4" s="1438" t="s">
        <v>5</v>
      </c>
      <c r="N4" s="1439"/>
      <c r="O4" s="1439"/>
      <c r="P4" s="1440"/>
      <c r="Q4" s="1438" t="s">
        <v>40</v>
      </c>
      <c r="R4" s="1439"/>
      <c r="S4" s="1439"/>
      <c r="T4" s="1441"/>
      <c r="U4" s="576"/>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row>
    <row r="5" spans="1:50" ht="54.75" customHeight="1">
      <c r="A5" s="1436"/>
      <c r="B5" s="1437"/>
      <c r="C5" s="1442" t="s">
        <v>7</v>
      </c>
      <c r="D5" s="1438" t="s">
        <v>8</v>
      </c>
      <c r="E5" s="1439"/>
      <c r="F5" s="1439"/>
      <c r="G5" s="1440"/>
      <c r="H5" s="1442" t="s">
        <v>9</v>
      </c>
      <c r="I5" s="1442" t="s">
        <v>10</v>
      </c>
      <c r="J5" s="1438" t="s">
        <v>11</v>
      </c>
      <c r="K5" s="1439"/>
      <c r="L5" s="1440"/>
      <c r="M5" s="1442" t="s">
        <v>36</v>
      </c>
      <c r="N5" s="1438" t="s">
        <v>12</v>
      </c>
      <c r="O5" s="1439"/>
      <c r="P5" s="1440"/>
      <c r="Q5" s="1438" t="s">
        <v>11</v>
      </c>
      <c r="R5" s="1439"/>
      <c r="S5" s="1439"/>
      <c r="T5" s="1441"/>
      <c r="U5" s="577"/>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row>
    <row r="6" spans="1:50" ht="273" customHeight="1" thickBot="1">
      <c r="A6" s="1443"/>
      <c r="B6" s="1444"/>
      <c r="C6" s="1445"/>
      <c r="D6" s="1446" t="s">
        <v>13</v>
      </c>
      <c r="E6" s="1446" t="s">
        <v>14</v>
      </c>
      <c r="F6" s="1446" t="s">
        <v>15</v>
      </c>
      <c r="G6" s="1446" t="s">
        <v>16</v>
      </c>
      <c r="H6" s="1445"/>
      <c r="I6" s="1445"/>
      <c r="J6" s="1446" t="s">
        <v>17</v>
      </c>
      <c r="K6" s="1446" t="s">
        <v>18</v>
      </c>
      <c r="L6" s="1446" t="s">
        <v>19</v>
      </c>
      <c r="M6" s="1445"/>
      <c r="N6" s="1446" t="s">
        <v>20</v>
      </c>
      <c r="O6" s="1446" t="s">
        <v>21</v>
      </c>
      <c r="P6" s="1446" t="s">
        <v>22</v>
      </c>
      <c r="Q6" s="1446" t="s">
        <v>23</v>
      </c>
      <c r="R6" s="1446" t="s">
        <v>24</v>
      </c>
      <c r="S6" s="1446" t="s">
        <v>25</v>
      </c>
      <c r="T6" s="1447" t="s">
        <v>58</v>
      </c>
      <c r="U6" s="577"/>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row>
    <row r="7" spans="1:21" ht="62.25" customHeight="1" thickBot="1" thickTop="1">
      <c r="A7" s="1448">
        <v>1</v>
      </c>
      <c r="B7" s="1449" t="s">
        <v>26</v>
      </c>
      <c r="C7" s="500">
        <v>4</v>
      </c>
      <c r="D7" s="710">
        <v>4.5</v>
      </c>
      <c r="E7" s="710">
        <v>5</v>
      </c>
      <c r="F7" s="710">
        <v>5.75</v>
      </c>
      <c r="G7" s="710"/>
      <c r="H7" s="710"/>
      <c r="I7" s="710"/>
      <c r="J7" s="710">
        <v>9</v>
      </c>
      <c r="K7" s="710">
        <v>10</v>
      </c>
      <c r="L7" s="710">
        <v>11</v>
      </c>
      <c r="M7" s="710">
        <v>1</v>
      </c>
      <c r="N7" s="710">
        <v>1.5</v>
      </c>
      <c r="O7" s="710">
        <v>1.75</v>
      </c>
      <c r="P7" s="1391">
        <v>3.25</v>
      </c>
      <c r="Q7" s="710"/>
      <c r="R7" s="710">
        <v>8</v>
      </c>
      <c r="S7" s="710">
        <v>9</v>
      </c>
      <c r="T7" s="1392">
        <v>10</v>
      </c>
      <c r="U7" s="578"/>
    </row>
    <row r="8" spans="1:21" ht="55.5" customHeight="1" thickTop="1">
      <c r="A8" s="1448">
        <v>2</v>
      </c>
      <c r="B8" s="1449" t="s">
        <v>42</v>
      </c>
      <c r="C8" s="679">
        <v>3.5</v>
      </c>
      <c r="D8" s="679">
        <v>4.5</v>
      </c>
      <c r="E8" s="679">
        <v>5</v>
      </c>
      <c r="F8" s="679">
        <v>6.5</v>
      </c>
      <c r="G8" s="1263"/>
      <c r="H8" s="710">
        <v>8</v>
      </c>
      <c r="I8" s="710">
        <v>8</v>
      </c>
      <c r="J8" s="679">
        <v>10</v>
      </c>
      <c r="K8" s="679">
        <v>11</v>
      </c>
      <c r="L8" s="679">
        <v>12</v>
      </c>
      <c r="M8" s="679">
        <v>1</v>
      </c>
      <c r="N8" s="679">
        <v>1.5</v>
      </c>
      <c r="O8" s="679">
        <v>1.5</v>
      </c>
      <c r="P8" s="679">
        <v>2.5</v>
      </c>
      <c r="Q8" s="679">
        <v>9</v>
      </c>
      <c r="R8" s="679">
        <v>10</v>
      </c>
      <c r="S8" s="679">
        <v>10</v>
      </c>
      <c r="T8" s="679">
        <v>11</v>
      </c>
      <c r="U8" s="577"/>
    </row>
    <row r="9" spans="1:21" ht="62.25" customHeight="1">
      <c r="A9" s="1448">
        <v>3</v>
      </c>
      <c r="B9" s="1450" t="s">
        <v>41</v>
      </c>
      <c r="C9" s="689">
        <v>1</v>
      </c>
      <c r="D9" s="689">
        <v>1.5</v>
      </c>
      <c r="E9" s="689">
        <v>2.5</v>
      </c>
      <c r="F9" s="689"/>
      <c r="G9" s="689"/>
      <c r="H9" s="689">
        <v>10</v>
      </c>
      <c r="I9" s="689"/>
      <c r="J9" s="689">
        <v>10</v>
      </c>
      <c r="K9" s="689">
        <v>10</v>
      </c>
      <c r="L9" s="689">
        <v>10</v>
      </c>
      <c r="M9" s="689">
        <v>0.25</v>
      </c>
      <c r="N9" s="689">
        <v>0.5</v>
      </c>
      <c r="O9" s="689">
        <v>0.75</v>
      </c>
      <c r="P9" s="689"/>
      <c r="Q9" s="689">
        <v>7.5</v>
      </c>
      <c r="R9" s="689">
        <v>7.5</v>
      </c>
      <c r="S9" s="689">
        <v>7.5</v>
      </c>
      <c r="T9" s="689"/>
      <c r="U9" s="578"/>
    </row>
    <row r="10" spans="1:21" ht="69" customHeight="1">
      <c r="A10" s="1448">
        <v>4</v>
      </c>
      <c r="B10" s="1451" t="s">
        <v>59</v>
      </c>
      <c r="C10" s="706">
        <v>2.5</v>
      </c>
      <c r="D10" s="706">
        <v>3</v>
      </c>
      <c r="E10" s="706">
        <v>3</v>
      </c>
      <c r="F10" s="707"/>
      <c r="G10" s="707"/>
      <c r="H10" s="706">
        <v>11.5</v>
      </c>
      <c r="I10" s="707"/>
      <c r="J10" s="706">
        <v>11.5</v>
      </c>
      <c r="K10" s="706">
        <v>11.5</v>
      </c>
      <c r="L10" s="706">
        <v>11.5</v>
      </c>
      <c r="M10" s="706">
        <v>1</v>
      </c>
      <c r="N10" s="706">
        <v>1.5</v>
      </c>
      <c r="O10" s="706">
        <v>1.5</v>
      </c>
      <c r="P10" s="707"/>
      <c r="Q10" s="706">
        <v>10.5</v>
      </c>
      <c r="R10" s="706">
        <v>10.5</v>
      </c>
      <c r="S10" s="707"/>
      <c r="T10" s="706">
        <v>10.5</v>
      </c>
      <c r="U10" s="577"/>
    </row>
    <row r="11" spans="1:21" ht="66.75" customHeight="1">
      <c r="A11" s="1448">
        <v>5</v>
      </c>
      <c r="B11" s="1451" t="s">
        <v>29</v>
      </c>
      <c r="C11" s="679">
        <v>0.25</v>
      </c>
      <c r="D11" s="679"/>
      <c r="E11" s="679"/>
      <c r="F11" s="679"/>
      <c r="G11" s="679"/>
      <c r="H11" s="679">
        <v>12</v>
      </c>
      <c r="I11" s="679"/>
      <c r="J11" s="679">
        <v>12</v>
      </c>
      <c r="K11" s="679">
        <v>12</v>
      </c>
      <c r="L11" s="679">
        <v>12</v>
      </c>
      <c r="M11" s="679"/>
      <c r="N11" s="679"/>
      <c r="O11" s="679"/>
      <c r="P11" s="679"/>
      <c r="Q11" s="679">
        <v>12</v>
      </c>
      <c r="R11" s="679">
        <v>12</v>
      </c>
      <c r="S11" s="679">
        <v>12</v>
      </c>
      <c r="T11" s="679">
        <v>12</v>
      </c>
      <c r="U11" s="578"/>
    </row>
    <row r="12" spans="1:21" ht="95.25" customHeight="1">
      <c r="A12" s="1448">
        <v>6</v>
      </c>
      <c r="B12" s="1452" t="s">
        <v>60</v>
      </c>
      <c r="C12" s="679">
        <v>4</v>
      </c>
      <c r="D12" s="679">
        <v>4.5</v>
      </c>
      <c r="E12" s="679">
        <v>5</v>
      </c>
      <c r="F12" s="679">
        <v>6</v>
      </c>
      <c r="G12" s="679"/>
      <c r="H12" s="679">
        <v>16</v>
      </c>
      <c r="I12" s="679"/>
      <c r="J12" s="679">
        <v>15</v>
      </c>
      <c r="K12" s="679">
        <v>16</v>
      </c>
      <c r="L12" s="679">
        <v>16</v>
      </c>
      <c r="M12" s="679">
        <v>2</v>
      </c>
      <c r="N12" s="679">
        <v>2.5</v>
      </c>
      <c r="O12" s="679">
        <v>3</v>
      </c>
      <c r="P12" s="679">
        <v>3.5</v>
      </c>
      <c r="Q12" s="679">
        <v>14</v>
      </c>
      <c r="R12" s="679">
        <v>15</v>
      </c>
      <c r="S12" s="679">
        <v>15</v>
      </c>
      <c r="T12" s="679"/>
      <c r="U12" s="578"/>
    </row>
    <row r="13" spans="1:21" ht="62.25" customHeight="1">
      <c r="A13" s="1448">
        <v>7</v>
      </c>
      <c r="B13" s="1451" t="s">
        <v>30</v>
      </c>
      <c r="C13" s="679">
        <v>4</v>
      </c>
      <c r="D13" s="679">
        <v>4</v>
      </c>
      <c r="E13" s="679">
        <v>4.5</v>
      </c>
      <c r="F13" s="679"/>
      <c r="G13" s="679"/>
      <c r="H13" s="679">
        <v>14</v>
      </c>
      <c r="I13" s="679">
        <v>14</v>
      </c>
      <c r="J13" s="679"/>
      <c r="K13" s="679"/>
      <c r="L13" s="679"/>
      <c r="M13" s="679">
        <v>1.75</v>
      </c>
      <c r="N13" s="679">
        <v>2</v>
      </c>
      <c r="O13" s="679">
        <v>2.5</v>
      </c>
      <c r="P13" s="679"/>
      <c r="Q13" s="679">
        <v>12</v>
      </c>
      <c r="R13" s="679"/>
      <c r="S13" s="679"/>
      <c r="T13" s="679"/>
      <c r="U13" s="578"/>
    </row>
    <row r="14" spans="1:21" s="2" customFormat="1" ht="71.25" customHeight="1">
      <c r="A14" s="1448">
        <v>8</v>
      </c>
      <c r="B14" s="1451" t="s">
        <v>61</v>
      </c>
      <c r="C14" s="679">
        <v>4</v>
      </c>
      <c r="D14" s="679">
        <v>4.5</v>
      </c>
      <c r="E14" s="679">
        <v>6</v>
      </c>
      <c r="F14" s="702"/>
      <c r="G14" s="702"/>
      <c r="H14" s="679">
        <v>14</v>
      </c>
      <c r="I14" s="1303"/>
      <c r="J14" s="679">
        <v>13</v>
      </c>
      <c r="K14" s="679">
        <v>14</v>
      </c>
      <c r="L14" s="679"/>
      <c r="M14" s="679">
        <v>3</v>
      </c>
      <c r="N14" s="679">
        <v>3.5</v>
      </c>
      <c r="O14" s="679">
        <v>5</v>
      </c>
      <c r="P14" s="679">
        <v>5</v>
      </c>
      <c r="Q14" s="702"/>
      <c r="R14" s="679">
        <v>14</v>
      </c>
      <c r="S14" s="679">
        <v>15</v>
      </c>
      <c r="T14" s="722"/>
      <c r="U14" s="579"/>
    </row>
    <row r="15" spans="1:21" s="336" customFormat="1" ht="63.75" customHeight="1">
      <c r="A15" s="1448">
        <v>9</v>
      </c>
      <c r="B15" s="1449" t="s">
        <v>62</v>
      </c>
      <c r="C15" s="679">
        <v>1</v>
      </c>
      <c r="D15" s="679">
        <v>0.5</v>
      </c>
      <c r="E15" s="679">
        <v>0.5</v>
      </c>
      <c r="F15" s="679">
        <v>0.5</v>
      </c>
      <c r="G15" s="679"/>
      <c r="H15" s="679">
        <v>15</v>
      </c>
      <c r="I15" s="679"/>
      <c r="J15" s="679">
        <v>14</v>
      </c>
      <c r="K15" s="679">
        <v>14</v>
      </c>
      <c r="L15" s="679">
        <v>14</v>
      </c>
      <c r="M15" s="679">
        <v>0.5</v>
      </c>
      <c r="N15" s="679">
        <v>0.5</v>
      </c>
      <c r="O15" s="679">
        <v>0.5</v>
      </c>
      <c r="P15" s="679">
        <v>0.5</v>
      </c>
      <c r="Q15" s="679">
        <v>13</v>
      </c>
      <c r="R15" s="679">
        <v>13</v>
      </c>
      <c r="S15" s="679">
        <v>13</v>
      </c>
      <c r="T15" s="679">
        <v>13</v>
      </c>
      <c r="U15" s="580"/>
    </row>
    <row r="16" spans="1:21" s="336" customFormat="1" ht="57.75" customHeight="1">
      <c r="A16" s="1448">
        <v>10</v>
      </c>
      <c r="B16" s="1451" t="s">
        <v>63</v>
      </c>
      <c r="C16" s="710">
        <v>3</v>
      </c>
      <c r="D16" s="710">
        <v>3.5</v>
      </c>
      <c r="E16" s="710">
        <v>4</v>
      </c>
      <c r="F16" s="710"/>
      <c r="G16" s="710"/>
      <c r="H16" s="710">
        <v>12</v>
      </c>
      <c r="I16" s="710">
        <v>12</v>
      </c>
      <c r="J16" s="710">
        <v>12</v>
      </c>
      <c r="K16" s="710"/>
      <c r="L16" s="710"/>
      <c r="M16" s="710">
        <v>1.5</v>
      </c>
      <c r="N16" s="710">
        <v>2</v>
      </c>
      <c r="O16" s="710">
        <v>2.5</v>
      </c>
      <c r="P16" s="710">
        <v>2.5</v>
      </c>
      <c r="Q16" s="710"/>
      <c r="R16" s="710"/>
      <c r="S16" s="710">
        <v>12</v>
      </c>
      <c r="T16" s="710"/>
      <c r="U16" s="580"/>
    </row>
    <row r="17" spans="1:21" ht="60" customHeight="1">
      <c r="A17" s="1448">
        <v>11</v>
      </c>
      <c r="B17" s="1451" t="s">
        <v>31</v>
      </c>
      <c r="C17" s="679">
        <v>6</v>
      </c>
      <c r="D17" s="679"/>
      <c r="E17" s="679">
        <v>7</v>
      </c>
      <c r="F17" s="679">
        <v>7</v>
      </c>
      <c r="G17" s="679"/>
      <c r="H17" s="679">
        <v>16</v>
      </c>
      <c r="I17" s="679">
        <v>15</v>
      </c>
      <c r="J17" s="679">
        <v>15</v>
      </c>
      <c r="K17" s="679"/>
      <c r="L17" s="679"/>
      <c r="M17" s="679">
        <v>4</v>
      </c>
      <c r="N17" s="679"/>
      <c r="O17" s="679">
        <v>5</v>
      </c>
      <c r="P17" s="679">
        <v>5</v>
      </c>
      <c r="Q17" s="679">
        <v>14</v>
      </c>
      <c r="R17" s="679"/>
      <c r="S17" s="679"/>
      <c r="T17" s="679"/>
      <c r="U17" s="579"/>
    </row>
    <row r="18" spans="1:21" s="336" customFormat="1" ht="62.25" customHeight="1">
      <c r="A18" s="1448">
        <v>12</v>
      </c>
      <c r="B18" s="1453" t="s">
        <v>32</v>
      </c>
      <c r="C18" s="710">
        <v>4.45</v>
      </c>
      <c r="D18" s="710">
        <v>5.13</v>
      </c>
      <c r="E18" s="710">
        <v>5.38</v>
      </c>
      <c r="F18" s="710"/>
      <c r="G18" s="710"/>
      <c r="H18" s="710">
        <v>13</v>
      </c>
      <c r="I18" s="710">
        <v>13</v>
      </c>
      <c r="J18" s="710">
        <v>13</v>
      </c>
      <c r="K18" s="710">
        <v>14</v>
      </c>
      <c r="L18" s="710">
        <v>15</v>
      </c>
      <c r="M18" s="710">
        <v>2.06</v>
      </c>
      <c r="N18" s="710">
        <v>3.38</v>
      </c>
      <c r="O18" s="710">
        <v>3.63</v>
      </c>
      <c r="P18" s="710"/>
      <c r="Q18" s="710">
        <v>13</v>
      </c>
      <c r="R18" s="710">
        <v>14</v>
      </c>
      <c r="S18" s="710">
        <v>15</v>
      </c>
      <c r="T18" s="710"/>
      <c r="U18" s="580"/>
    </row>
    <row r="19" spans="1:21" s="336" customFormat="1" ht="57.75" customHeight="1">
      <c r="A19" s="1448">
        <v>13</v>
      </c>
      <c r="B19" s="1449" t="s">
        <v>33</v>
      </c>
      <c r="C19" s="710">
        <v>1</v>
      </c>
      <c r="D19" s="710">
        <v>1</v>
      </c>
      <c r="E19" s="710">
        <f>(1.25+1.5)/2</f>
        <v>1.375</v>
      </c>
      <c r="F19" s="710"/>
      <c r="G19" s="710"/>
      <c r="H19" s="710">
        <v>12</v>
      </c>
      <c r="I19" s="710"/>
      <c r="J19" s="710"/>
      <c r="K19" s="710">
        <v>11</v>
      </c>
      <c r="L19" s="710"/>
      <c r="M19" s="710"/>
      <c r="N19" s="710"/>
      <c r="O19" s="710"/>
      <c r="P19" s="710"/>
      <c r="Q19" s="710"/>
      <c r="R19" s="710">
        <v>12</v>
      </c>
      <c r="S19" s="710"/>
      <c r="T19" s="710"/>
      <c r="U19" s="580"/>
    </row>
    <row r="20" spans="1:21" ht="70.5" customHeight="1">
      <c r="A20" s="1448">
        <v>14</v>
      </c>
      <c r="B20" s="1451" t="s">
        <v>38</v>
      </c>
      <c r="C20" s="679">
        <v>0.005</v>
      </c>
      <c r="D20" s="679">
        <v>2</v>
      </c>
      <c r="E20" s="679">
        <v>3</v>
      </c>
      <c r="F20" s="679">
        <v>3.75</v>
      </c>
      <c r="G20" s="679">
        <v>3.75</v>
      </c>
      <c r="H20" s="679">
        <v>10</v>
      </c>
      <c r="I20" s="679"/>
      <c r="J20" s="679">
        <v>12</v>
      </c>
      <c r="K20" s="679">
        <v>12</v>
      </c>
      <c r="L20" s="679">
        <v>12</v>
      </c>
      <c r="M20" s="679">
        <v>0.005</v>
      </c>
      <c r="N20" s="679">
        <v>1</v>
      </c>
      <c r="O20" s="679">
        <v>2</v>
      </c>
      <c r="P20" s="679">
        <v>2.5</v>
      </c>
      <c r="Q20" s="679">
        <v>10</v>
      </c>
      <c r="R20" s="679">
        <v>10</v>
      </c>
      <c r="S20" s="679">
        <v>10</v>
      </c>
      <c r="T20" s="679"/>
      <c r="U20" s="581"/>
    </row>
    <row r="21" spans="1:21" ht="70.5" customHeight="1">
      <c r="A21" s="1448">
        <v>15</v>
      </c>
      <c r="B21" s="1451" t="s">
        <v>34</v>
      </c>
      <c r="C21" s="710">
        <v>5</v>
      </c>
      <c r="D21" s="710">
        <v>6</v>
      </c>
      <c r="E21" s="710">
        <v>6.5</v>
      </c>
      <c r="F21" s="710">
        <v>9</v>
      </c>
      <c r="G21" s="710"/>
      <c r="H21" s="710">
        <v>18</v>
      </c>
      <c r="I21" s="709">
        <v>12</v>
      </c>
      <c r="J21" s="710">
        <v>10</v>
      </c>
      <c r="K21" s="710"/>
      <c r="L21" s="710">
        <v>13</v>
      </c>
      <c r="M21" s="710">
        <v>3</v>
      </c>
      <c r="N21" s="710">
        <v>4</v>
      </c>
      <c r="O21" s="710">
        <v>4.5</v>
      </c>
      <c r="P21" s="710"/>
      <c r="Q21" s="710">
        <v>11</v>
      </c>
      <c r="R21" s="710">
        <v>10</v>
      </c>
      <c r="S21" s="709">
        <v>10</v>
      </c>
      <c r="T21" s="709"/>
      <c r="U21" s="581"/>
    </row>
    <row r="22" spans="1:21" ht="55.5" customHeight="1">
      <c r="A22" s="1448">
        <v>16</v>
      </c>
      <c r="B22" s="1449" t="s">
        <v>64</v>
      </c>
      <c r="C22" s="679">
        <v>3</v>
      </c>
      <c r="D22" s="679"/>
      <c r="E22" s="679">
        <v>4</v>
      </c>
      <c r="F22" s="679">
        <v>5</v>
      </c>
      <c r="G22" s="679"/>
      <c r="H22" s="679">
        <v>15</v>
      </c>
      <c r="I22" s="679">
        <v>14</v>
      </c>
      <c r="J22" s="679">
        <v>14</v>
      </c>
      <c r="K22" s="679">
        <v>15</v>
      </c>
      <c r="L22" s="679"/>
      <c r="M22" s="679">
        <v>1.5</v>
      </c>
      <c r="N22" s="679"/>
      <c r="O22" s="679">
        <v>1.75</v>
      </c>
      <c r="P22" s="679"/>
      <c r="Q22" s="679">
        <v>14</v>
      </c>
      <c r="R22" s="679"/>
      <c r="S22" s="679"/>
      <c r="T22" s="679"/>
      <c r="U22" s="581"/>
    </row>
    <row r="23" spans="1:21" s="336" customFormat="1" ht="88.5" customHeight="1">
      <c r="A23" s="1448">
        <v>17</v>
      </c>
      <c r="B23" s="1454" t="s">
        <v>65</v>
      </c>
      <c r="C23" s="709">
        <v>2.5</v>
      </c>
      <c r="D23" s="709">
        <v>4</v>
      </c>
      <c r="E23" s="709">
        <v>5.5</v>
      </c>
      <c r="F23" s="709"/>
      <c r="G23" s="709"/>
      <c r="H23" s="709">
        <v>25</v>
      </c>
      <c r="I23" s="709">
        <v>25</v>
      </c>
      <c r="J23" s="709">
        <v>25</v>
      </c>
      <c r="K23" s="709"/>
      <c r="L23" s="709"/>
      <c r="M23" s="709">
        <v>1</v>
      </c>
      <c r="N23" s="709"/>
      <c r="O23" s="709"/>
      <c r="P23" s="709"/>
      <c r="Q23" s="709">
        <v>25</v>
      </c>
      <c r="R23" s="709"/>
      <c r="S23" s="709"/>
      <c r="T23" s="709"/>
      <c r="U23" s="582"/>
    </row>
    <row r="24" spans="1:21" ht="57.75" customHeight="1">
      <c r="A24" s="1448">
        <v>18</v>
      </c>
      <c r="B24" s="1455" t="s">
        <v>81</v>
      </c>
      <c r="C24" s="679">
        <v>1</v>
      </c>
      <c r="D24" s="679"/>
      <c r="E24" s="679">
        <v>3</v>
      </c>
      <c r="F24" s="679">
        <v>4</v>
      </c>
      <c r="G24" s="679"/>
      <c r="H24" s="679">
        <v>11</v>
      </c>
      <c r="I24" s="679">
        <v>11</v>
      </c>
      <c r="J24" s="679">
        <v>11</v>
      </c>
      <c r="K24" s="679"/>
      <c r="L24" s="679"/>
      <c r="M24" s="679">
        <v>1</v>
      </c>
      <c r="N24" s="679"/>
      <c r="O24" s="679">
        <v>2</v>
      </c>
      <c r="P24" s="679">
        <v>3</v>
      </c>
      <c r="Q24" s="679">
        <v>11</v>
      </c>
      <c r="R24" s="679"/>
      <c r="S24" s="679"/>
      <c r="T24" s="679"/>
      <c r="U24" s="579"/>
    </row>
    <row r="25" spans="1:21" s="336" customFormat="1" ht="55.5" customHeight="1">
      <c r="A25" s="1448">
        <v>19</v>
      </c>
      <c r="B25" s="1455" t="s">
        <v>44</v>
      </c>
      <c r="C25" s="710">
        <v>8</v>
      </c>
      <c r="D25" s="710">
        <v>9</v>
      </c>
      <c r="E25" s="710">
        <v>10</v>
      </c>
      <c r="F25" s="710"/>
      <c r="G25" s="710"/>
      <c r="H25" s="710">
        <v>14</v>
      </c>
      <c r="I25" s="710">
        <v>14</v>
      </c>
      <c r="J25" s="710">
        <v>12</v>
      </c>
      <c r="K25" s="710">
        <v>13</v>
      </c>
      <c r="L25" s="710"/>
      <c r="M25" s="710">
        <v>2</v>
      </c>
      <c r="N25" s="710">
        <v>2.5</v>
      </c>
      <c r="O25" s="710">
        <v>3</v>
      </c>
      <c r="P25" s="710"/>
      <c r="Q25" s="710">
        <v>13</v>
      </c>
      <c r="R25" s="710"/>
      <c r="S25" s="710"/>
      <c r="T25" s="710"/>
      <c r="U25" s="580"/>
    </row>
    <row r="26" spans="1:21" s="166" customFormat="1" ht="96.75" customHeight="1">
      <c r="A26" s="1448">
        <v>20</v>
      </c>
      <c r="B26" s="1456" t="s">
        <v>66</v>
      </c>
      <c r="C26" s="679">
        <v>2.5</v>
      </c>
      <c r="D26" s="679">
        <v>4.25</v>
      </c>
      <c r="E26" s="679">
        <v>4.5</v>
      </c>
      <c r="F26" s="679">
        <v>4.75</v>
      </c>
      <c r="G26" s="679"/>
      <c r="H26" s="679">
        <v>16</v>
      </c>
      <c r="I26" s="679">
        <v>16</v>
      </c>
      <c r="J26" s="679">
        <v>12</v>
      </c>
      <c r="K26" s="679"/>
      <c r="L26" s="679"/>
      <c r="M26" s="679">
        <v>1</v>
      </c>
      <c r="N26" s="679">
        <v>1</v>
      </c>
      <c r="O26" s="679">
        <v>1.5</v>
      </c>
      <c r="P26" s="679">
        <v>1.8</v>
      </c>
      <c r="Q26" s="679">
        <v>15</v>
      </c>
      <c r="R26" s="679"/>
      <c r="S26" s="679">
        <v>1.75</v>
      </c>
      <c r="T26" s="679"/>
      <c r="U26" s="583"/>
    </row>
    <row r="27" spans="1:21" s="336" customFormat="1" ht="55.5" customHeight="1">
      <c r="A27" s="1448">
        <v>21</v>
      </c>
      <c r="B27" s="1455" t="s">
        <v>43</v>
      </c>
      <c r="C27" s="710">
        <v>2.5</v>
      </c>
      <c r="D27" s="710">
        <v>3</v>
      </c>
      <c r="E27" s="710">
        <v>3.35</v>
      </c>
      <c r="F27" s="710">
        <v>3.75</v>
      </c>
      <c r="G27" s="710"/>
      <c r="H27" s="710">
        <v>11</v>
      </c>
      <c r="I27" s="710">
        <v>11</v>
      </c>
      <c r="J27" s="710">
        <v>11</v>
      </c>
      <c r="K27" s="710"/>
      <c r="L27" s="710"/>
      <c r="M27" s="710">
        <v>1</v>
      </c>
      <c r="N27" s="710">
        <v>1.5</v>
      </c>
      <c r="O27" s="710">
        <v>1.75</v>
      </c>
      <c r="P27" s="710">
        <v>2</v>
      </c>
      <c r="Q27" s="710">
        <v>9</v>
      </c>
      <c r="R27" s="710"/>
      <c r="S27" s="710"/>
      <c r="T27" s="710"/>
      <c r="U27" s="580"/>
    </row>
    <row r="28" spans="1:21" s="109" customFormat="1" ht="62.25" customHeight="1">
      <c r="A28" s="1448">
        <v>22</v>
      </c>
      <c r="B28" s="1457" t="s">
        <v>116</v>
      </c>
      <c r="C28" s="679">
        <v>2</v>
      </c>
      <c r="D28" s="679">
        <v>2.5</v>
      </c>
      <c r="E28" s="679">
        <v>3</v>
      </c>
      <c r="F28" s="679"/>
      <c r="G28" s="679"/>
      <c r="H28" s="679">
        <v>25</v>
      </c>
      <c r="I28" s="679"/>
      <c r="J28" s="679">
        <v>27</v>
      </c>
      <c r="K28" s="679"/>
      <c r="L28" s="679"/>
      <c r="M28" s="679">
        <v>0.5</v>
      </c>
      <c r="N28" s="679">
        <v>1</v>
      </c>
      <c r="O28" s="679">
        <v>1</v>
      </c>
      <c r="P28" s="679"/>
      <c r="Q28" s="679">
        <v>25</v>
      </c>
      <c r="R28" s="679"/>
      <c r="S28" s="679"/>
      <c r="T28" s="679"/>
      <c r="U28" s="584"/>
    </row>
    <row r="29" spans="1:21" ht="57.75" customHeight="1">
      <c r="A29" s="1448">
        <v>23</v>
      </c>
      <c r="B29" s="1458" t="s">
        <v>67</v>
      </c>
      <c r="C29" s="679">
        <v>5</v>
      </c>
      <c r="D29" s="679">
        <v>6</v>
      </c>
      <c r="E29" s="679">
        <v>6.5</v>
      </c>
      <c r="F29" s="679">
        <v>6.5</v>
      </c>
      <c r="G29" s="679"/>
      <c r="H29" s="679">
        <v>15</v>
      </c>
      <c r="I29" s="679">
        <v>15</v>
      </c>
      <c r="J29" s="679">
        <v>10.5</v>
      </c>
      <c r="K29" s="679">
        <v>11</v>
      </c>
      <c r="L29" s="679"/>
      <c r="M29" s="679">
        <v>2.5</v>
      </c>
      <c r="N29" s="679">
        <v>3.5</v>
      </c>
      <c r="O29" s="679">
        <v>4</v>
      </c>
      <c r="P29" s="679">
        <v>4</v>
      </c>
      <c r="Q29" s="679"/>
      <c r="R29" s="679"/>
      <c r="S29" s="679"/>
      <c r="T29" s="679"/>
      <c r="U29" s="579"/>
    </row>
    <row r="30" spans="1:21" s="336" customFormat="1" ht="62.25" customHeight="1">
      <c r="A30" s="1448">
        <v>24</v>
      </c>
      <c r="B30" s="1455" t="s">
        <v>68</v>
      </c>
      <c r="C30" s="679"/>
      <c r="D30" s="679">
        <v>1.5</v>
      </c>
      <c r="E30" s="679">
        <v>2.38</v>
      </c>
      <c r="F30" s="679">
        <v>3.25</v>
      </c>
      <c r="G30" s="679"/>
      <c r="H30" s="679"/>
      <c r="I30" s="679"/>
      <c r="J30" s="679">
        <v>8</v>
      </c>
      <c r="K30" s="679"/>
      <c r="L30" s="679"/>
      <c r="M30" s="679"/>
      <c r="N30" s="679">
        <v>2</v>
      </c>
      <c r="O30" s="679">
        <v>2.25</v>
      </c>
      <c r="P30" s="679">
        <v>2.5</v>
      </c>
      <c r="Q30" s="679">
        <v>8</v>
      </c>
      <c r="R30" s="679"/>
      <c r="S30" s="679"/>
      <c r="T30" s="679">
        <v>6.5</v>
      </c>
      <c r="U30" s="580"/>
    </row>
    <row r="31" spans="1:21" ht="66.75" customHeight="1">
      <c r="A31" s="1448">
        <v>25</v>
      </c>
      <c r="B31" s="1458" t="s">
        <v>69</v>
      </c>
      <c r="C31" s="679">
        <v>7</v>
      </c>
      <c r="D31" s="679">
        <v>8</v>
      </c>
      <c r="E31" s="679">
        <v>9.25</v>
      </c>
      <c r="F31" s="679">
        <v>9</v>
      </c>
      <c r="G31" s="679"/>
      <c r="H31" s="679">
        <v>11.5</v>
      </c>
      <c r="I31" s="679">
        <v>11</v>
      </c>
      <c r="J31" s="679">
        <v>9.5</v>
      </c>
      <c r="K31" s="679">
        <v>9.5</v>
      </c>
      <c r="L31" s="679">
        <v>14</v>
      </c>
      <c r="M31" s="679">
        <v>3</v>
      </c>
      <c r="N31" s="679">
        <v>4</v>
      </c>
      <c r="O31" s="679">
        <v>5</v>
      </c>
      <c r="P31" s="679">
        <v>5.5</v>
      </c>
      <c r="Q31" s="679">
        <v>9.5</v>
      </c>
      <c r="R31" s="679"/>
      <c r="S31" s="679"/>
      <c r="T31" s="679"/>
      <c r="U31" s="578"/>
    </row>
    <row r="32" spans="1:21" ht="69" customHeight="1" thickBot="1">
      <c r="A32" s="1448">
        <v>26</v>
      </c>
      <c r="B32" s="1455" t="s">
        <v>88</v>
      </c>
      <c r="C32" s="679"/>
      <c r="D32" s="679"/>
      <c r="E32" s="679"/>
      <c r="F32" s="679"/>
      <c r="G32" s="679"/>
      <c r="H32" s="679"/>
      <c r="I32" s="679"/>
      <c r="J32" s="679"/>
      <c r="K32" s="679"/>
      <c r="L32" s="679"/>
      <c r="M32" s="679"/>
      <c r="N32" s="679">
        <v>2</v>
      </c>
      <c r="O32" s="679"/>
      <c r="P32" s="679"/>
      <c r="Q32" s="679">
        <v>11</v>
      </c>
      <c r="R32" s="679">
        <v>12</v>
      </c>
      <c r="S32" s="679">
        <v>13</v>
      </c>
      <c r="T32" s="679">
        <v>13</v>
      </c>
      <c r="U32" s="578"/>
    </row>
    <row r="33" spans="1:21" s="136" customFormat="1" ht="60" customHeight="1" thickBot="1">
      <c r="A33" s="1448">
        <v>27</v>
      </c>
      <c r="B33" s="1459" t="s">
        <v>79</v>
      </c>
      <c r="C33" s="710"/>
      <c r="D33" s="710"/>
      <c r="E33" s="710"/>
      <c r="F33" s="710"/>
      <c r="G33" s="710"/>
      <c r="H33" s="710"/>
      <c r="I33" s="710"/>
      <c r="J33" s="710"/>
      <c r="K33" s="710"/>
      <c r="L33" s="710"/>
      <c r="M33" s="710"/>
      <c r="N33" s="710">
        <v>1.63</v>
      </c>
      <c r="O33" s="710"/>
      <c r="P33" s="710"/>
      <c r="Q33" s="710">
        <v>14.48</v>
      </c>
      <c r="R33" s="710">
        <v>14.48</v>
      </c>
      <c r="S33" s="710">
        <v>14.48</v>
      </c>
      <c r="T33" s="710">
        <v>14.48</v>
      </c>
      <c r="U33" s="585"/>
    </row>
    <row r="34" spans="1:21" s="336" customFormat="1" ht="60" customHeight="1" thickBot="1">
      <c r="A34" s="1448">
        <v>28</v>
      </c>
      <c r="B34" s="1459" t="s">
        <v>99</v>
      </c>
      <c r="C34" s="710">
        <v>5</v>
      </c>
      <c r="D34" s="710">
        <v>5.5</v>
      </c>
      <c r="E34" s="710">
        <v>6</v>
      </c>
      <c r="F34" s="710"/>
      <c r="G34" s="710"/>
      <c r="H34" s="710">
        <v>15</v>
      </c>
      <c r="I34" s="710"/>
      <c r="J34" s="710">
        <v>15</v>
      </c>
      <c r="K34" s="710">
        <v>15</v>
      </c>
      <c r="L34" s="710">
        <v>15</v>
      </c>
      <c r="M34" s="710">
        <v>3.25</v>
      </c>
      <c r="N34" s="710">
        <v>3.5</v>
      </c>
      <c r="O34" s="710">
        <v>4</v>
      </c>
      <c r="P34" s="710"/>
      <c r="Q34" s="710">
        <v>15</v>
      </c>
      <c r="R34" s="710">
        <v>15</v>
      </c>
      <c r="S34" s="710">
        <v>15</v>
      </c>
      <c r="T34" s="710">
        <v>15</v>
      </c>
      <c r="U34" s="586"/>
    </row>
    <row r="35" spans="1:21" s="336" customFormat="1" ht="97.5" customHeight="1" thickBot="1">
      <c r="A35" s="1448">
        <v>29</v>
      </c>
      <c r="B35" s="1460" t="s">
        <v>51</v>
      </c>
      <c r="C35" s="710">
        <v>5</v>
      </c>
      <c r="D35" s="710">
        <v>6</v>
      </c>
      <c r="E35" s="710">
        <v>7</v>
      </c>
      <c r="F35" s="710">
        <v>8</v>
      </c>
      <c r="G35" s="710"/>
      <c r="H35" s="710"/>
      <c r="I35" s="710"/>
      <c r="J35" s="710">
        <v>14</v>
      </c>
      <c r="K35" s="710">
        <v>15</v>
      </c>
      <c r="L35" s="710">
        <v>16</v>
      </c>
      <c r="M35" s="710">
        <v>2.5</v>
      </c>
      <c r="N35" s="710">
        <v>3</v>
      </c>
      <c r="O35" s="710">
        <v>4</v>
      </c>
      <c r="P35" s="710"/>
      <c r="Q35" s="710">
        <v>12</v>
      </c>
      <c r="R35" s="710">
        <v>11</v>
      </c>
      <c r="S35" s="710">
        <v>10</v>
      </c>
      <c r="T35" s="710"/>
      <c r="U35" s="580"/>
    </row>
    <row r="36" spans="1:21" s="166" customFormat="1" ht="71.25" customHeight="1" thickBot="1">
      <c r="A36" s="1448">
        <v>30</v>
      </c>
      <c r="B36" s="1461" t="s">
        <v>89</v>
      </c>
      <c r="C36" s="679">
        <v>1</v>
      </c>
      <c r="D36" s="679"/>
      <c r="E36" s="679"/>
      <c r="F36" s="679"/>
      <c r="G36" s="679"/>
      <c r="H36" s="679"/>
      <c r="I36" s="679"/>
      <c r="J36" s="679">
        <v>9</v>
      </c>
      <c r="K36" s="679">
        <v>9</v>
      </c>
      <c r="L36" s="679"/>
      <c r="M36" s="679"/>
      <c r="N36" s="679"/>
      <c r="O36" s="679"/>
      <c r="P36" s="679"/>
      <c r="Q36" s="679"/>
      <c r="R36" s="679"/>
      <c r="S36" s="679"/>
      <c r="T36" s="679"/>
      <c r="U36" s="583"/>
    </row>
    <row r="37" spans="1:21" ht="66.75" customHeight="1" thickBot="1">
      <c r="A37" s="1448">
        <v>31</v>
      </c>
      <c r="B37" s="1461" t="s">
        <v>90</v>
      </c>
      <c r="C37" s="679">
        <v>2</v>
      </c>
      <c r="D37" s="679">
        <v>2.75</v>
      </c>
      <c r="E37" s="679">
        <v>3.5</v>
      </c>
      <c r="F37" s="679">
        <v>3.75</v>
      </c>
      <c r="G37" s="679">
        <v>4</v>
      </c>
      <c r="H37" s="679">
        <v>11</v>
      </c>
      <c r="I37" s="679">
        <v>10</v>
      </c>
      <c r="J37" s="679">
        <v>11</v>
      </c>
      <c r="K37" s="679">
        <v>12</v>
      </c>
      <c r="L37" s="679">
        <v>13</v>
      </c>
      <c r="M37" s="679">
        <v>2</v>
      </c>
      <c r="N37" s="679">
        <v>2.75</v>
      </c>
      <c r="O37" s="679">
        <v>2.75</v>
      </c>
      <c r="P37" s="679">
        <v>3.5</v>
      </c>
      <c r="Q37" s="679">
        <v>10.5</v>
      </c>
      <c r="R37" s="679">
        <v>10.5</v>
      </c>
      <c r="S37" s="679">
        <v>11.5</v>
      </c>
      <c r="T37" s="679">
        <v>12</v>
      </c>
      <c r="U37" s="579"/>
    </row>
    <row r="38" spans="1:21" s="336" customFormat="1" ht="90.75" customHeight="1">
      <c r="A38" s="1448">
        <v>32</v>
      </c>
      <c r="B38" s="1462" t="s">
        <v>91</v>
      </c>
      <c r="C38" s="710">
        <v>3.5</v>
      </c>
      <c r="D38" s="710">
        <v>4.5</v>
      </c>
      <c r="E38" s="710">
        <v>5.4</v>
      </c>
      <c r="F38" s="710">
        <v>5.8</v>
      </c>
      <c r="G38" s="710"/>
      <c r="H38" s="710">
        <v>14</v>
      </c>
      <c r="I38" s="710">
        <v>14</v>
      </c>
      <c r="J38" s="710">
        <v>12</v>
      </c>
      <c r="K38" s="710">
        <v>12.5</v>
      </c>
      <c r="L38" s="710">
        <v>13</v>
      </c>
      <c r="M38" s="710">
        <v>2</v>
      </c>
      <c r="N38" s="710">
        <v>2.5</v>
      </c>
      <c r="O38" s="710">
        <v>3</v>
      </c>
      <c r="P38" s="710">
        <v>3.9</v>
      </c>
      <c r="Q38" s="710">
        <v>12</v>
      </c>
      <c r="R38" s="710">
        <v>13</v>
      </c>
      <c r="S38" s="710">
        <v>14</v>
      </c>
      <c r="T38" s="710"/>
      <c r="U38" s="587"/>
    </row>
    <row r="39" spans="1:21" s="166" customFormat="1" ht="96.75" customHeight="1">
      <c r="A39" s="1448">
        <v>33</v>
      </c>
      <c r="B39" s="1463" t="s">
        <v>215</v>
      </c>
      <c r="C39" s="679">
        <v>4</v>
      </c>
      <c r="D39" s="679">
        <v>3.5</v>
      </c>
      <c r="E39" s="679">
        <v>4.75</v>
      </c>
      <c r="F39" s="679">
        <v>6</v>
      </c>
      <c r="G39" s="679">
        <v>7</v>
      </c>
      <c r="H39" s="679">
        <v>12</v>
      </c>
      <c r="I39" s="679">
        <v>12</v>
      </c>
      <c r="J39" s="679">
        <v>13</v>
      </c>
      <c r="K39" s="679">
        <v>13.5</v>
      </c>
      <c r="L39" s="679">
        <v>14</v>
      </c>
      <c r="M39" s="679">
        <v>3</v>
      </c>
      <c r="N39" s="679">
        <v>4</v>
      </c>
      <c r="O39" s="679">
        <v>5</v>
      </c>
      <c r="P39" s="679">
        <v>5.75</v>
      </c>
      <c r="Q39" s="679">
        <v>9</v>
      </c>
      <c r="R39" s="679">
        <v>10</v>
      </c>
      <c r="S39" s="679">
        <v>11</v>
      </c>
      <c r="T39" s="679">
        <v>12</v>
      </c>
      <c r="U39" s="588"/>
    </row>
    <row r="40" spans="1:21" s="336" customFormat="1" ht="60" customHeight="1">
      <c r="A40" s="1448">
        <v>34</v>
      </c>
      <c r="B40" s="1464" t="s">
        <v>74</v>
      </c>
      <c r="C40" s="710"/>
      <c r="D40" s="710"/>
      <c r="E40" s="710">
        <v>6</v>
      </c>
      <c r="F40" s="710"/>
      <c r="G40" s="710"/>
      <c r="H40" s="710"/>
      <c r="I40" s="710"/>
      <c r="J40" s="710"/>
      <c r="K40" s="710">
        <v>8</v>
      </c>
      <c r="L40" s="710"/>
      <c r="M40" s="710"/>
      <c r="N40" s="710"/>
      <c r="O40" s="710"/>
      <c r="P40" s="710"/>
      <c r="Q40" s="710"/>
      <c r="R40" s="710"/>
      <c r="S40" s="710"/>
      <c r="T40" s="710"/>
      <c r="U40" s="589"/>
    </row>
    <row r="41" spans="1:21" ht="75.75" customHeight="1">
      <c r="A41" s="1448">
        <v>35</v>
      </c>
      <c r="B41" s="1465" t="s">
        <v>115</v>
      </c>
      <c r="C41" s="679">
        <v>4</v>
      </c>
      <c r="D41" s="679">
        <v>5.2</v>
      </c>
      <c r="E41" s="679">
        <v>5.3</v>
      </c>
      <c r="F41" s="679"/>
      <c r="G41" s="679"/>
      <c r="H41" s="679">
        <v>10.5</v>
      </c>
      <c r="I41" s="679"/>
      <c r="J41" s="679">
        <v>12.5</v>
      </c>
      <c r="K41" s="679">
        <v>13.5</v>
      </c>
      <c r="L41" s="679"/>
      <c r="M41" s="679">
        <v>1.5</v>
      </c>
      <c r="N41" s="679">
        <v>1.9</v>
      </c>
      <c r="O41" s="679">
        <v>2.58</v>
      </c>
      <c r="P41" s="679">
        <v>5</v>
      </c>
      <c r="Q41" s="679">
        <v>9.75</v>
      </c>
      <c r="R41" s="679">
        <v>10.75</v>
      </c>
      <c r="S41" s="679">
        <v>10.75</v>
      </c>
      <c r="T41" s="679">
        <v>11.5</v>
      </c>
      <c r="U41" s="590"/>
    </row>
    <row r="42" spans="1:21" ht="68.25" customHeight="1">
      <c r="A42" s="1448">
        <v>36</v>
      </c>
      <c r="B42" s="1465" t="s">
        <v>194</v>
      </c>
      <c r="C42" s="679"/>
      <c r="D42" s="679">
        <v>6</v>
      </c>
      <c r="E42" s="679">
        <v>6.88</v>
      </c>
      <c r="F42" s="679">
        <v>7.75</v>
      </c>
      <c r="G42" s="679"/>
      <c r="H42" s="679"/>
      <c r="I42" s="679"/>
      <c r="J42" s="679"/>
      <c r="K42" s="679"/>
      <c r="L42" s="679">
        <v>3.19</v>
      </c>
      <c r="M42" s="679"/>
      <c r="N42" s="679">
        <v>3.75</v>
      </c>
      <c r="O42" s="679">
        <v>4.25</v>
      </c>
      <c r="P42" s="679"/>
      <c r="Q42" s="679"/>
      <c r="R42" s="679"/>
      <c r="S42" s="679">
        <v>0.14</v>
      </c>
      <c r="T42" s="679"/>
      <c r="U42" s="590"/>
    </row>
    <row r="43" spans="1:21" ht="90" customHeight="1">
      <c r="A43" s="1466" t="s">
        <v>35</v>
      </c>
      <c r="B43" s="1467"/>
      <c r="C43" s="679">
        <f aca="true" t="shared" si="0" ref="C43:T43">AVERAGE(C7:C42)</f>
        <v>3.2808064516129036</v>
      </c>
      <c r="D43" s="679">
        <f t="shared" si="0"/>
        <v>4.154642857142857</v>
      </c>
      <c r="E43" s="679">
        <f t="shared" si="0"/>
        <v>4.84578125</v>
      </c>
      <c r="F43" s="679">
        <f t="shared" si="0"/>
        <v>5.5815789473684205</v>
      </c>
      <c r="G43" s="679">
        <f t="shared" si="0"/>
        <v>4.916666666666667</v>
      </c>
      <c r="H43" s="679">
        <f t="shared" si="0"/>
        <v>13.839285714285714</v>
      </c>
      <c r="I43" s="679">
        <f t="shared" si="0"/>
        <v>13.352941176470589</v>
      </c>
      <c r="J43" s="679">
        <f t="shared" si="0"/>
        <v>12.766666666666667</v>
      </c>
      <c r="K43" s="679">
        <f t="shared" si="0"/>
        <v>12.282608695652174</v>
      </c>
      <c r="L43" s="679">
        <f t="shared" si="0"/>
        <v>12.628823529411765</v>
      </c>
      <c r="M43" s="679">
        <f t="shared" si="0"/>
        <v>1.743392857142857</v>
      </c>
      <c r="N43" s="679">
        <f t="shared" si="0"/>
        <v>2.3003571428571425</v>
      </c>
      <c r="O43" s="679">
        <f t="shared" si="0"/>
        <v>2.826206896551724</v>
      </c>
      <c r="P43" s="679">
        <f t="shared" si="0"/>
        <v>3.4277777777777776</v>
      </c>
      <c r="Q43" s="679">
        <f t="shared" si="0"/>
        <v>12.4725</v>
      </c>
      <c r="R43" s="679">
        <f t="shared" si="0"/>
        <v>11.6365</v>
      </c>
      <c r="S43" s="679">
        <f t="shared" si="0"/>
        <v>10.958095238095236</v>
      </c>
      <c r="T43" s="679">
        <f t="shared" si="0"/>
        <v>11.748333333333335</v>
      </c>
      <c r="U43" s="590"/>
    </row>
    <row r="44" spans="1:21" ht="57" customHeight="1">
      <c r="A44" s="738" t="s">
        <v>232</v>
      </c>
      <c r="B44" s="738"/>
      <c r="C44" s="738"/>
      <c r="D44" s="738"/>
      <c r="E44" s="738"/>
      <c r="F44" s="738"/>
      <c r="G44" s="738"/>
      <c r="H44" s="738"/>
      <c r="I44" s="738"/>
      <c r="J44" s="738"/>
      <c r="K44" s="738"/>
      <c r="L44" s="738"/>
      <c r="M44" s="738"/>
      <c r="N44" s="738"/>
      <c r="O44" s="738"/>
      <c r="P44" s="738"/>
      <c r="Q44" s="738"/>
      <c r="R44" s="738"/>
      <c r="S44" s="738"/>
      <c r="T44" s="738"/>
      <c r="U44" s="590"/>
    </row>
    <row r="45" spans="1:21" ht="60" customHeight="1">
      <c r="A45" s="739" t="s">
        <v>234</v>
      </c>
      <c r="B45" s="739"/>
      <c r="C45" s="739"/>
      <c r="D45" s="739"/>
      <c r="E45" s="739"/>
      <c r="F45" s="739"/>
      <c r="G45" s="739"/>
      <c r="H45" s="739"/>
      <c r="I45" s="739"/>
      <c r="J45" s="739"/>
      <c r="K45" s="739"/>
      <c r="L45" s="739"/>
      <c r="M45" s="739"/>
      <c r="N45" s="739"/>
      <c r="O45" s="739"/>
      <c r="P45" s="739"/>
      <c r="Q45" s="739"/>
      <c r="R45" s="739"/>
      <c r="S45" s="739"/>
      <c r="T45" s="739"/>
      <c r="U45" s="590"/>
    </row>
    <row r="46" spans="1:21" ht="165" customHeight="1">
      <c r="A46" s="986" t="s">
        <v>153</v>
      </c>
      <c r="B46" s="986"/>
      <c r="C46" s="986"/>
      <c r="D46" s="986"/>
      <c r="E46" s="986"/>
      <c r="F46" s="986"/>
      <c r="G46" s="986"/>
      <c r="H46" s="986"/>
      <c r="I46" s="617"/>
      <c r="J46" s="617"/>
      <c r="K46" s="617"/>
      <c r="L46" s="617"/>
      <c r="M46" s="617"/>
      <c r="N46" s="617"/>
      <c r="O46" s="617"/>
      <c r="P46" s="617"/>
      <c r="Q46" s="617"/>
      <c r="R46" s="617"/>
      <c r="S46" s="617"/>
      <c r="T46" s="617"/>
      <c r="U46" s="576"/>
    </row>
    <row r="47" spans="1:21" ht="103.5" customHeight="1" thickBot="1">
      <c r="A47" s="982" t="s">
        <v>177</v>
      </c>
      <c r="B47" s="982"/>
      <c r="C47" s="982"/>
      <c r="D47" s="982"/>
      <c r="E47" s="982"/>
      <c r="F47" s="982"/>
      <c r="G47" s="982"/>
      <c r="H47" s="982"/>
      <c r="I47" s="982"/>
      <c r="J47" s="982"/>
      <c r="K47" s="982"/>
      <c r="L47" s="982"/>
      <c r="M47" s="982"/>
      <c r="N47" s="982"/>
      <c r="O47" s="982"/>
      <c r="P47" s="982"/>
      <c r="Q47" s="982"/>
      <c r="R47" s="982"/>
      <c r="S47" s="982"/>
      <c r="T47" s="982"/>
      <c r="U47" s="576"/>
    </row>
    <row r="48" spans="1:21" ht="48.75" customHeight="1" thickBot="1">
      <c r="A48" s="999" t="s">
        <v>154</v>
      </c>
      <c r="B48" s="999"/>
      <c r="C48" s="1009" t="s">
        <v>1</v>
      </c>
      <c r="D48" s="1009"/>
      <c r="E48" s="1009"/>
      <c r="F48" s="1009"/>
      <c r="G48" s="1009"/>
      <c r="H48" s="1010"/>
      <c r="I48" s="1010"/>
      <c r="J48" s="1010"/>
      <c r="K48" s="1010"/>
      <c r="L48" s="1011"/>
      <c r="M48" s="987" t="s">
        <v>2</v>
      </c>
      <c r="N48" s="988"/>
      <c r="O48" s="988"/>
      <c r="P48" s="988"/>
      <c r="Q48" s="988"/>
      <c r="R48" s="988"/>
      <c r="S48" s="988"/>
      <c r="T48" s="989"/>
      <c r="U48" s="576"/>
    </row>
    <row r="49" spans="1:21" ht="45" customHeight="1" thickBot="1" thickTop="1">
      <c r="A49" s="1000"/>
      <c r="B49" s="1000"/>
      <c r="C49" s="1005" t="s">
        <v>3</v>
      </c>
      <c r="D49" s="1005"/>
      <c r="E49" s="1005"/>
      <c r="F49" s="1005"/>
      <c r="G49" s="1005"/>
      <c r="H49" s="1014" t="s">
        <v>4</v>
      </c>
      <c r="I49" s="1015"/>
      <c r="J49" s="1015"/>
      <c r="K49" s="1015"/>
      <c r="L49" s="1016"/>
      <c r="M49" s="983" t="s">
        <v>5</v>
      </c>
      <c r="N49" s="984"/>
      <c r="O49" s="984"/>
      <c r="P49" s="984"/>
      <c r="Q49" s="983" t="s">
        <v>6</v>
      </c>
      <c r="R49" s="984"/>
      <c r="S49" s="984"/>
      <c r="T49" s="985"/>
      <c r="U49" s="590"/>
    </row>
    <row r="50" spans="1:21" ht="39.75" customHeight="1" thickBot="1" thickTop="1">
      <c r="A50" s="1000"/>
      <c r="B50" s="1000"/>
      <c r="C50" s="1012" t="s">
        <v>7</v>
      </c>
      <c r="D50" s="1003" t="s">
        <v>8</v>
      </c>
      <c r="E50" s="1004"/>
      <c r="F50" s="1004"/>
      <c r="G50" s="1004"/>
      <c r="H50" s="1007" t="s">
        <v>9</v>
      </c>
      <c r="I50" s="1001" t="s">
        <v>10</v>
      </c>
      <c r="J50" s="1003" t="s">
        <v>11</v>
      </c>
      <c r="K50" s="1004"/>
      <c r="L50" s="1018"/>
      <c r="M50" s="990" t="s">
        <v>36</v>
      </c>
      <c r="N50" s="998" t="s">
        <v>12</v>
      </c>
      <c r="O50" s="996"/>
      <c r="P50" s="996"/>
      <c r="Q50" s="995" t="s">
        <v>11</v>
      </c>
      <c r="R50" s="996"/>
      <c r="S50" s="996"/>
      <c r="T50" s="997"/>
      <c r="U50" s="590"/>
    </row>
    <row r="51" spans="1:21" ht="357.75" customHeight="1" thickBot="1" thickTop="1">
      <c r="A51" s="1000"/>
      <c r="B51" s="1000"/>
      <c r="C51" s="1013"/>
      <c r="D51" s="601" t="s">
        <v>13</v>
      </c>
      <c r="E51" s="601" t="s">
        <v>14</v>
      </c>
      <c r="F51" s="601" t="s">
        <v>15</v>
      </c>
      <c r="G51" s="602" t="s">
        <v>16</v>
      </c>
      <c r="H51" s="1008"/>
      <c r="I51" s="1002"/>
      <c r="J51" s="601" t="s">
        <v>17</v>
      </c>
      <c r="K51" s="601" t="s">
        <v>18</v>
      </c>
      <c r="L51" s="603" t="s">
        <v>19</v>
      </c>
      <c r="M51" s="991"/>
      <c r="N51" s="604" t="s">
        <v>20</v>
      </c>
      <c r="O51" s="604" t="s">
        <v>21</v>
      </c>
      <c r="P51" s="605" t="s">
        <v>22</v>
      </c>
      <c r="Q51" s="606" t="s">
        <v>23</v>
      </c>
      <c r="R51" s="604" t="s">
        <v>24</v>
      </c>
      <c r="S51" s="604" t="s">
        <v>25</v>
      </c>
      <c r="T51" s="607" t="s">
        <v>37</v>
      </c>
      <c r="U51" s="590"/>
    </row>
    <row r="52" spans="1:21" s="91" customFormat="1" ht="120" customHeight="1" thickTop="1">
      <c r="A52" s="615">
        <v>1</v>
      </c>
      <c r="B52" s="613" t="s">
        <v>27</v>
      </c>
      <c r="C52" s="591">
        <v>4</v>
      </c>
      <c r="D52" s="591">
        <v>5</v>
      </c>
      <c r="E52" s="591">
        <v>6</v>
      </c>
      <c r="F52" s="591">
        <v>7</v>
      </c>
      <c r="G52" s="591"/>
      <c r="H52" s="591"/>
      <c r="I52" s="591"/>
      <c r="J52" s="591"/>
      <c r="K52" s="591">
        <v>6</v>
      </c>
      <c r="L52" s="591">
        <v>6</v>
      </c>
      <c r="M52" s="591">
        <v>1</v>
      </c>
      <c r="N52" s="591">
        <v>1</v>
      </c>
      <c r="O52" s="591">
        <v>1.5</v>
      </c>
      <c r="P52" s="591"/>
      <c r="Q52" s="591"/>
      <c r="R52" s="591"/>
      <c r="S52" s="591"/>
      <c r="T52" s="591"/>
      <c r="U52" s="592"/>
    </row>
    <row r="53" spans="1:25" s="91" customFormat="1" ht="192" customHeight="1">
      <c r="A53" s="615">
        <v>2</v>
      </c>
      <c r="B53" s="613" t="s">
        <v>52</v>
      </c>
      <c r="C53" s="591">
        <v>3</v>
      </c>
      <c r="D53" s="591">
        <v>2</v>
      </c>
      <c r="E53" s="591">
        <v>3</v>
      </c>
      <c r="F53" s="591">
        <v>4</v>
      </c>
      <c r="G53" s="591"/>
      <c r="H53" s="591">
        <v>14</v>
      </c>
      <c r="I53" s="591">
        <v>14</v>
      </c>
      <c r="J53" s="591">
        <v>8</v>
      </c>
      <c r="K53" s="591">
        <v>10</v>
      </c>
      <c r="L53" s="591">
        <v>12</v>
      </c>
      <c r="M53" s="591"/>
      <c r="N53" s="591"/>
      <c r="O53" s="591"/>
      <c r="P53" s="591"/>
      <c r="Q53" s="591"/>
      <c r="R53" s="591"/>
      <c r="S53" s="591"/>
      <c r="T53" s="591"/>
      <c r="U53" s="593"/>
      <c r="V53" s="337"/>
      <c r="W53" s="337"/>
      <c r="X53" s="337"/>
      <c r="Y53" s="337"/>
    </row>
    <row r="54" spans="1:25" s="88" customFormat="1" ht="95.25" customHeight="1" thickBot="1">
      <c r="A54" s="616">
        <v>3</v>
      </c>
      <c r="B54" s="614" t="s">
        <v>28</v>
      </c>
      <c r="C54" s="591">
        <v>3</v>
      </c>
      <c r="D54" s="591">
        <v>3.5</v>
      </c>
      <c r="E54" s="591">
        <v>4</v>
      </c>
      <c r="F54" s="591">
        <v>5</v>
      </c>
      <c r="G54" s="591"/>
      <c r="H54" s="591">
        <v>10</v>
      </c>
      <c r="I54" s="591">
        <v>10</v>
      </c>
      <c r="J54" s="591">
        <v>8</v>
      </c>
      <c r="K54" s="591">
        <v>10</v>
      </c>
      <c r="L54" s="591">
        <v>10</v>
      </c>
      <c r="M54" s="591"/>
      <c r="N54" s="591"/>
      <c r="O54" s="591"/>
      <c r="P54" s="591"/>
      <c r="Q54" s="591"/>
      <c r="R54" s="591"/>
      <c r="S54" s="591"/>
      <c r="T54" s="591"/>
      <c r="U54" s="594"/>
      <c r="V54" s="108"/>
      <c r="W54" s="108"/>
      <c r="X54" s="108"/>
      <c r="Y54" s="108"/>
    </row>
    <row r="55" spans="1:25" s="340" customFormat="1" ht="91.5" customHeight="1" thickBot="1" thickTop="1">
      <c r="A55" s="993" t="s">
        <v>39</v>
      </c>
      <c r="B55" s="994"/>
      <c r="C55" s="595">
        <f>AVERAGE(C52:C54)</f>
        <v>3.3333333333333335</v>
      </c>
      <c r="D55" s="595">
        <f aca="true" t="shared" si="1" ref="D55:O55">AVERAGE(D52:D54)</f>
        <v>3.5</v>
      </c>
      <c r="E55" s="595">
        <f t="shared" si="1"/>
        <v>4.333333333333333</v>
      </c>
      <c r="F55" s="595">
        <f t="shared" si="1"/>
        <v>5.333333333333333</v>
      </c>
      <c r="G55" s="595"/>
      <c r="H55" s="595">
        <f t="shared" si="1"/>
        <v>12</v>
      </c>
      <c r="I55" s="595">
        <f t="shared" si="1"/>
        <v>12</v>
      </c>
      <c r="J55" s="595">
        <f t="shared" si="1"/>
        <v>8</v>
      </c>
      <c r="K55" s="595">
        <f t="shared" si="1"/>
        <v>8.666666666666666</v>
      </c>
      <c r="L55" s="595">
        <f t="shared" si="1"/>
        <v>9.333333333333334</v>
      </c>
      <c r="M55" s="595">
        <f t="shared" si="1"/>
        <v>1</v>
      </c>
      <c r="N55" s="595">
        <f t="shared" si="1"/>
        <v>1</v>
      </c>
      <c r="O55" s="595">
        <f t="shared" si="1"/>
        <v>1.5</v>
      </c>
      <c r="P55" s="595"/>
      <c r="Q55" s="595"/>
      <c r="R55" s="595"/>
      <c r="S55" s="595"/>
      <c r="T55" s="595"/>
      <c r="U55" s="596"/>
      <c r="V55" s="338"/>
      <c r="W55" s="339"/>
      <c r="X55" s="339"/>
      <c r="Y55" s="339"/>
    </row>
    <row r="56" spans="1:25" ht="75.75" customHeight="1" thickTop="1">
      <c r="A56" s="992" t="s">
        <v>201</v>
      </c>
      <c r="B56" s="992"/>
      <c r="C56" s="992"/>
      <c r="D56" s="992"/>
      <c r="E56" s="992"/>
      <c r="F56" s="992"/>
      <c r="G56" s="992"/>
      <c r="H56" s="992"/>
      <c r="I56" s="992"/>
      <c r="J56" s="992"/>
      <c r="K56" s="992"/>
      <c r="L56" s="992"/>
      <c r="M56" s="992"/>
      <c r="N56" s="992"/>
      <c r="O56" s="992"/>
      <c r="P56" s="992"/>
      <c r="Q56" s="992"/>
      <c r="R56" s="992"/>
      <c r="S56" s="992"/>
      <c r="T56" s="590"/>
      <c r="U56" s="597"/>
      <c r="V56" s="4"/>
      <c r="W56" s="7"/>
      <c r="X56" s="7"/>
      <c r="Y56" s="7"/>
    </row>
    <row r="57" spans="1:21" ht="104.25" customHeight="1">
      <c r="A57" s="619" t="s">
        <v>216</v>
      </c>
      <c r="B57" s="619"/>
      <c r="C57" s="619"/>
      <c r="D57" s="619"/>
      <c r="E57" s="619"/>
      <c r="F57" s="619"/>
      <c r="G57" s="619"/>
      <c r="H57" s="619"/>
      <c r="I57" s="619"/>
      <c r="J57" s="619"/>
      <c r="K57" s="619"/>
      <c r="L57" s="619"/>
      <c r="M57" s="618"/>
      <c r="N57" s="618"/>
      <c r="O57" s="618"/>
      <c r="P57" s="618"/>
      <c r="Q57" s="618"/>
      <c r="R57" s="618"/>
      <c r="S57" s="618"/>
      <c r="T57" s="598"/>
      <c r="U57" s="598"/>
    </row>
    <row r="58" spans="1:21" ht="27">
      <c r="A58" s="1006"/>
      <c r="B58" s="1006"/>
      <c r="C58" s="1006"/>
      <c r="D58" s="1006"/>
      <c r="E58" s="1006"/>
      <c r="F58" s="1006"/>
      <c r="G58" s="1006"/>
      <c r="H58" s="1006"/>
      <c r="I58" s="1006"/>
      <c r="J58" s="1006"/>
      <c r="K58" s="1006"/>
      <c r="L58" s="225"/>
      <c r="M58" s="226"/>
      <c r="N58" s="226"/>
      <c r="O58" s="226"/>
      <c r="P58" s="226"/>
      <c r="Q58" s="226"/>
      <c r="R58" s="226"/>
      <c r="S58" s="226"/>
      <c r="T58" s="139"/>
      <c r="U58" s="139"/>
    </row>
    <row r="59" spans="1:21" ht="27">
      <c r="A59" s="1017"/>
      <c r="B59" s="1017"/>
      <c r="C59" s="1017"/>
      <c r="D59" s="1017"/>
      <c r="E59" s="1017"/>
      <c r="F59" s="1017"/>
      <c r="G59" s="1017"/>
      <c r="H59" s="1017"/>
      <c r="I59" s="1017"/>
      <c r="J59" s="1017"/>
      <c r="K59" s="227"/>
      <c r="L59" s="227"/>
      <c r="M59" s="227"/>
      <c r="N59" s="227"/>
      <c r="O59" s="227"/>
      <c r="P59" s="227"/>
      <c r="Q59" s="227"/>
      <c r="R59" s="227"/>
      <c r="S59" s="227"/>
      <c r="T59" s="139"/>
      <c r="U59" s="139"/>
    </row>
    <row r="60" spans="1:21" ht="12.75">
      <c r="A60" s="139"/>
      <c r="B60" s="139"/>
      <c r="C60" s="139"/>
      <c r="D60" s="139"/>
      <c r="E60" s="139"/>
      <c r="F60" s="139"/>
      <c r="G60" s="139"/>
      <c r="H60" s="139"/>
      <c r="I60" s="139"/>
      <c r="J60" s="139"/>
      <c r="K60" s="139"/>
      <c r="L60" s="139"/>
      <c r="M60" s="139"/>
      <c r="N60" s="139"/>
      <c r="O60" s="139"/>
      <c r="P60" s="139"/>
      <c r="Q60" s="139"/>
      <c r="R60" s="139"/>
      <c r="S60" s="139"/>
      <c r="T60" s="139"/>
      <c r="U60" s="139"/>
    </row>
  </sheetData>
  <sheetProtection/>
  <mergeCells count="43">
    <mergeCell ref="A58:K58"/>
    <mergeCell ref="H50:H51"/>
    <mergeCell ref="C48:L48"/>
    <mergeCell ref="C50:C51"/>
    <mergeCell ref="H49:L49"/>
    <mergeCell ref="A59:J59"/>
    <mergeCell ref="J50:L50"/>
    <mergeCell ref="M50:M51"/>
    <mergeCell ref="A56:S56"/>
    <mergeCell ref="A55:B55"/>
    <mergeCell ref="Q50:T50"/>
    <mergeCell ref="N50:P50"/>
    <mergeCell ref="A48:B51"/>
    <mergeCell ref="I50:I51"/>
    <mergeCell ref="D50:G50"/>
    <mergeCell ref="C49:G49"/>
    <mergeCell ref="A47:T47"/>
    <mergeCell ref="N5:P5"/>
    <mergeCell ref="Q49:T49"/>
    <mergeCell ref="A46:H46"/>
    <mergeCell ref="M48:T48"/>
    <mergeCell ref="M49:P49"/>
    <mergeCell ref="H5:H6"/>
    <mergeCell ref="A43:B43"/>
    <mergeCell ref="D5:G5"/>
    <mergeCell ref="A45:T45"/>
    <mergeCell ref="M4:P4"/>
    <mergeCell ref="H4:L4"/>
    <mergeCell ref="I5:I6"/>
    <mergeCell ref="C3:L3"/>
    <mergeCell ref="C4:G4"/>
    <mergeCell ref="C5:C6"/>
    <mergeCell ref="J5:L5"/>
    <mergeCell ref="A44:T44"/>
    <mergeCell ref="A2:T2"/>
    <mergeCell ref="G1:H1"/>
    <mergeCell ref="A3:B6"/>
    <mergeCell ref="M3:T3"/>
    <mergeCell ref="M5:M6"/>
    <mergeCell ref="Q5:T5"/>
    <mergeCell ref="E1:F1"/>
    <mergeCell ref="Q4:T4"/>
    <mergeCell ref="A1:D1"/>
  </mergeCells>
  <printOptions horizontalCentered="1" verticalCentered="1"/>
  <pageMargins left="0" right="0" top="0.196850393700787" bottom="0.2" header="0.2" footer="0.236220472440945"/>
  <pageSetup fitToHeight="1" fitToWidth="1" horizontalDpi="300" verticalDpi="300" orientation="landscape" paperSize="9" scale="17" r:id="rId4"/>
  <rowBreaks count="1" manualBreakCount="1">
    <brk id="43" max="19" man="1"/>
  </rowBreaks>
  <colBreaks count="1" manualBreakCount="1">
    <brk id="21" max="63" man="1"/>
  </colBreaks>
  <drawing r:id="rId3"/>
  <legacyDrawing r:id="rId2"/>
</worksheet>
</file>

<file path=xl/worksheets/sheet12.xml><?xml version="1.0" encoding="utf-8"?>
<worksheet xmlns="http://schemas.openxmlformats.org/spreadsheetml/2006/main" xmlns:r="http://schemas.openxmlformats.org/officeDocument/2006/relationships">
  <sheetPr codeName="Sheet11">
    <tabColor theme="0"/>
  </sheetPr>
  <dimension ref="A1:Y70"/>
  <sheetViews>
    <sheetView zoomScale="41" zoomScaleNormal="41" zoomScaleSheetLayoutView="40" zoomScalePageLayoutView="0" workbookViewId="0" topLeftCell="A1">
      <selection activeCell="A1" sqref="A1:U44"/>
    </sheetView>
  </sheetViews>
  <sheetFormatPr defaultColWidth="9.140625" defaultRowHeight="12.75"/>
  <cols>
    <col min="1" max="1" width="6.8515625" style="10" customWidth="1"/>
    <col min="2" max="2" width="88.421875" style="10" customWidth="1"/>
    <col min="3" max="5" width="15.7109375" style="10" customWidth="1"/>
    <col min="6" max="6" width="14.28125" style="10" customWidth="1"/>
    <col min="7" max="7" width="13.57421875" style="10" customWidth="1"/>
    <col min="8" max="13" width="15.7109375" style="10" customWidth="1"/>
    <col min="14" max="14" width="15.00390625" style="10" customWidth="1"/>
    <col min="15" max="15" width="14.57421875" style="10" customWidth="1"/>
    <col min="16" max="17" width="15.7109375" style="10" customWidth="1"/>
    <col min="18" max="19" width="14.57421875" style="10" customWidth="1"/>
    <col min="20" max="20" width="15.00390625" style="10" customWidth="1"/>
    <col min="21" max="21" width="8.140625" style="0" hidden="1" customWidth="1"/>
    <col min="22" max="23" width="0" style="0" hidden="1" customWidth="1"/>
    <col min="24" max="24" width="36.00390625" style="0" customWidth="1"/>
    <col min="25" max="25" width="20.28125" style="0" customWidth="1"/>
  </cols>
  <sheetData>
    <row r="1" spans="1:21" ht="93" customHeight="1">
      <c r="A1" s="1282" t="s">
        <v>153</v>
      </c>
      <c r="B1" s="1282"/>
      <c r="C1" s="1282"/>
      <c r="D1" s="1282"/>
      <c r="E1" s="1282"/>
      <c r="F1" s="1282"/>
      <c r="G1" s="1282"/>
      <c r="H1" s="1282"/>
      <c r="I1" s="1468"/>
      <c r="J1" s="1468"/>
      <c r="K1" s="1468"/>
      <c r="L1" s="1469"/>
      <c r="M1" s="1469"/>
      <c r="N1" s="1469"/>
      <c r="O1" s="1469"/>
      <c r="P1" s="1469"/>
      <c r="Q1" s="1469"/>
      <c r="R1" s="1470"/>
      <c r="S1" s="1470"/>
      <c r="T1" s="1470"/>
      <c r="U1" s="1471"/>
    </row>
    <row r="2" spans="1:21" ht="24" customHeight="1" thickBot="1">
      <c r="A2" s="1284" t="s">
        <v>100</v>
      </c>
      <c r="B2" s="1472" t="s">
        <v>178</v>
      </c>
      <c r="C2" s="1472"/>
      <c r="D2" s="1472"/>
      <c r="E2" s="1472"/>
      <c r="F2" s="1472"/>
      <c r="G2" s="1472"/>
      <c r="H2" s="1472"/>
      <c r="I2" s="1472"/>
      <c r="J2" s="1472"/>
      <c r="K2" s="1472"/>
      <c r="L2" s="1472"/>
      <c r="M2" s="1472"/>
      <c r="N2" s="1472"/>
      <c r="O2" s="1472"/>
      <c r="P2" s="1472"/>
      <c r="Q2" s="1472"/>
      <c r="R2" s="1472"/>
      <c r="S2" s="1472"/>
      <c r="T2" s="1472"/>
      <c r="U2" s="1473"/>
    </row>
    <row r="3" spans="1:21" s="1" customFormat="1" ht="30" customHeight="1">
      <c r="A3" s="1474" t="s">
        <v>101</v>
      </c>
      <c r="B3" s="1475"/>
      <c r="C3" s="1476" t="s">
        <v>1</v>
      </c>
      <c r="D3" s="1477"/>
      <c r="E3" s="1477"/>
      <c r="F3" s="1477"/>
      <c r="G3" s="1477"/>
      <c r="H3" s="1477"/>
      <c r="I3" s="1477"/>
      <c r="J3" s="1477"/>
      <c r="K3" s="1477"/>
      <c r="L3" s="1478"/>
      <c r="M3" s="1476" t="s">
        <v>2</v>
      </c>
      <c r="N3" s="1477"/>
      <c r="O3" s="1477"/>
      <c r="P3" s="1477"/>
      <c r="Q3" s="1477"/>
      <c r="R3" s="1477"/>
      <c r="S3" s="1477"/>
      <c r="T3" s="1477"/>
      <c r="U3" s="1479"/>
    </row>
    <row r="4" spans="1:21" s="1" customFormat="1" ht="31.5" customHeight="1">
      <c r="A4" s="1480"/>
      <c r="B4" s="1481"/>
      <c r="C4" s="1482" t="s">
        <v>3</v>
      </c>
      <c r="D4" s="1483"/>
      <c r="E4" s="1483"/>
      <c r="F4" s="1483"/>
      <c r="G4" s="1484"/>
      <c r="H4" s="1482" t="s">
        <v>4</v>
      </c>
      <c r="I4" s="1483"/>
      <c r="J4" s="1483"/>
      <c r="K4" s="1483"/>
      <c r="L4" s="1484"/>
      <c r="M4" s="1482" t="s">
        <v>5</v>
      </c>
      <c r="N4" s="1483"/>
      <c r="O4" s="1483"/>
      <c r="P4" s="1484"/>
      <c r="Q4" s="1482" t="s">
        <v>40</v>
      </c>
      <c r="R4" s="1483"/>
      <c r="S4" s="1483"/>
      <c r="T4" s="1484"/>
      <c r="U4" s="1479"/>
    </row>
    <row r="5" spans="1:21" s="1" customFormat="1" ht="33.75" customHeight="1">
      <c r="A5" s="1480"/>
      <c r="B5" s="1481"/>
      <c r="C5" s="1485" t="s">
        <v>7</v>
      </c>
      <c r="D5" s="1482" t="s">
        <v>8</v>
      </c>
      <c r="E5" s="1483"/>
      <c r="F5" s="1483"/>
      <c r="G5" s="1484"/>
      <c r="H5" s="1485" t="s">
        <v>9</v>
      </c>
      <c r="I5" s="1485" t="s">
        <v>10</v>
      </c>
      <c r="J5" s="1482" t="s">
        <v>11</v>
      </c>
      <c r="K5" s="1483"/>
      <c r="L5" s="1484"/>
      <c r="M5" s="1485" t="s">
        <v>36</v>
      </c>
      <c r="N5" s="1482" t="s">
        <v>12</v>
      </c>
      <c r="O5" s="1483"/>
      <c r="P5" s="1484"/>
      <c r="Q5" s="1482" t="s">
        <v>11</v>
      </c>
      <c r="R5" s="1483"/>
      <c r="S5" s="1483"/>
      <c r="T5" s="1484"/>
      <c r="U5" s="1486"/>
    </row>
    <row r="6" spans="1:21" s="1" customFormat="1" ht="93.75" customHeight="1" thickBot="1">
      <c r="A6" s="1487"/>
      <c r="B6" s="1488"/>
      <c r="C6" s="1489"/>
      <c r="D6" s="1490" t="s">
        <v>13</v>
      </c>
      <c r="E6" s="1490" t="s">
        <v>14</v>
      </c>
      <c r="F6" s="1490" t="s">
        <v>15</v>
      </c>
      <c r="G6" s="1490" t="s">
        <v>16</v>
      </c>
      <c r="H6" s="1489"/>
      <c r="I6" s="1489"/>
      <c r="J6" s="1490" t="s">
        <v>17</v>
      </c>
      <c r="K6" s="1490" t="s">
        <v>18</v>
      </c>
      <c r="L6" s="1490" t="s">
        <v>19</v>
      </c>
      <c r="M6" s="1489"/>
      <c r="N6" s="1490" t="s">
        <v>20</v>
      </c>
      <c r="O6" s="1490" t="s">
        <v>21</v>
      </c>
      <c r="P6" s="1490" t="s">
        <v>22</v>
      </c>
      <c r="Q6" s="1490" t="s">
        <v>23</v>
      </c>
      <c r="R6" s="1490" t="s">
        <v>24</v>
      </c>
      <c r="S6" s="1490" t="s">
        <v>25</v>
      </c>
      <c r="T6" s="1490" t="s">
        <v>37</v>
      </c>
      <c r="U6" s="1486"/>
    </row>
    <row r="7" spans="1:23" ht="34.5" customHeight="1">
      <c r="A7" s="1491">
        <v>1</v>
      </c>
      <c r="B7" s="1492" t="s">
        <v>26</v>
      </c>
      <c r="C7" s="218">
        <f>('تموز 2020'!C7+اب2020!C7+ايلول2020!C7)/3</f>
        <v>4</v>
      </c>
      <c r="D7" s="218">
        <f>('تموز 2020'!D7+اب2020!D7+ايلول2020!D7)/3</f>
        <v>4.5</v>
      </c>
      <c r="E7" s="218">
        <f>('تموز 2020'!E7+اب2020!E7+ايلول2020!E7)/3</f>
        <v>5</v>
      </c>
      <c r="F7" s="218">
        <f>('تموز 2020'!F7+اب2020!F7+ايلول2020!F7)/3</f>
        <v>5.75</v>
      </c>
      <c r="G7" s="218"/>
      <c r="H7" s="218"/>
      <c r="I7" s="218"/>
      <c r="J7" s="218">
        <f>('تموز 2020'!J7+اب2020!J7+ايلول2020!J7)/3</f>
        <v>9</v>
      </c>
      <c r="K7" s="218">
        <f>('تموز 2020'!K7+اب2020!K7+ايلول2020!K7)/3</f>
        <v>10</v>
      </c>
      <c r="L7" s="218">
        <f>('تموز 2020'!L7+اب2020!L7+ايلول2020!L7)/3</f>
        <v>11</v>
      </c>
      <c r="M7" s="218">
        <f>('تموز 2020'!M7+اب2020!M7+ايلول2020!M7)/3</f>
        <v>1</v>
      </c>
      <c r="N7" s="218">
        <f>('تموز 2020'!N7+اب2020!N7+ايلول2020!N7)/3</f>
        <v>1.5</v>
      </c>
      <c r="O7" s="218">
        <f>('تموز 2020'!O7+اب2020!O7+ايلول2020!O7)/3</f>
        <v>1.75</v>
      </c>
      <c r="P7" s="218">
        <f>('تموز 2020'!P7+اب2020!P7+ايلول2020!P7)/3</f>
        <v>3.25</v>
      </c>
      <c r="Q7" s="218"/>
      <c r="R7" s="218">
        <f>('تموز 2020'!R7+اب2020!R7+ايلول2020!R7)/3</f>
        <v>8</v>
      </c>
      <c r="S7" s="218">
        <f>('تموز 2020'!S7+اب2020!S7+ايلول2020!S7)/3</f>
        <v>9</v>
      </c>
      <c r="T7" s="218">
        <f>('تموز 2020'!T7+اب2020!T7+ايلول2020!T7)/3</f>
        <v>10</v>
      </c>
      <c r="U7" s="218">
        <f>('تموز 2020'!U7+اب2020!U7+ايلول2020!U7)/3</f>
        <v>0</v>
      </c>
      <c r="V7" s="212">
        <f>('تموز 2020'!V7+اب2020!V7+ايلول2020!V7)/3</f>
        <v>0</v>
      </c>
      <c r="W7" s="212">
        <f>('تموز 2020'!W7+اب2020!W7+ايلول2020!W7)/3</f>
        <v>0</v>
      </c>
    </row>
    <row r="8" spans="1:23" ht="34.5" customHeight="1" thickBot="1">
      <c r="A8" s="1493">
        <v>2</v>
      </c>
      <c r="B8" s="1494" t="s">
        <v>42</v>
      </c>
      <c r="C8" s="218">
        <f>('تموز 2020'!C8+اب2020!C8+ايلول2020!C8)/3</f>
        <v>3.5</v>
      </c>
      <c r="D8" s="218">
        <f>('تموز 2020'!D8+اب2020!D8+ايلول2020!D8)/3</f>
        <v>4.5</v>
      </c>
      <c r="E8" s="218">
        <f>('تموز 2020'!E8+اب2020!E8+ايلول2020!E8)/3</f>
        <v>5</v>
      </c>
      <c r="F8" s="218">
        <f>('تموز 2020'!F8+اب2020!F8+ايلول2020!F8)/3</f>
        <v>6.5</v>
      </c>
      <c r="G8" s="218"/>
      <c r="H8" s="218">
        <f>('تموز 2020'!H8+اب2020!H8+ايلول2020!H8)/3</f>
        <v>8</v>
      </c>
      <c r="I8" s="218">
        <f>('تموز 2020'!I8+اب2020!I8+ايلول2020!I8)/3</f>
        <v>8</v>
      </c>
      <c r="J8" s="218">
        <f>('تموز 2020'!J8+اب2020!J8+ايلول2020!J8)/3</f>
        <v>10</v>
      </c>
      <c r="K8" s="218">
        <f>('تموز 2020'!K8+اب2020!K8+ايلول2020!K8)/3</f>
        <v>11</v>
      </c>
      <c r="L8" s="218">
        <f>('تموز 2020'!L8+اب2020!L8+ايلول2020!L8)/3</f>
        <v>12</v>
      </c>
      <c r="M8" s="218">
        <f>('تموز 2020'!M8+اب2020!M8+ايلول2020!M8)/3</f>
        <v>1</v>
      </c>
      <c r="N8" s="218">
        <f>('تموز 2020'!N8+اب2020!N8+ايلول2020!N8)/3</f>
        <v>1.5</v>
      </c>
      <c r="O8" s="218">
        <f>('تموز 2020'!O8+اب2020!O8+ايلول2020!O8)/3</f>
        <v>1.5</v>
      </c>
      <c r="P8" s="218">
        <f>('تموز 2020'!P8+اب2020!P8+ايلول2020!P8)/3</f>
        <v>2.5</v>
      </c>
      <c r="Q8" s="218">
        <f>('تموز 2020'!Q8+اب2020!Q8+ايلول2020!Q8)/3</f>
        <v>9</v>
      </c>
      <c r="R8" s="218">
        <f>('تموز 2020'!R8+اب2020!R8+ايلول2020!R8)/3</f>
        <v>10</v>
      </c>
      <c r="S8" s="218">
        <f>('تموز 2020'!S8+اب2020!S8+ايلول2020!S8)/3</f>
        <v>10</v>
      </c>
      <c r="T8" s="218">
        <f>('تموز 2020'!T8+اب2020!T8+ايلول2020!T8)/3</f>
        <v>11</v>
      </c>
      <c r="U8" s="218">
        <f>('تموز 2020'!U8+اب2020!U8+ايلول2020!U8)/3</f>
        <v>0</v>
      </c>
      <c r="V8" s="212">
        <f>('تموز 2020'!V8+اب2020!V8+ايلول2020!V8)/3</f>
        <v>0</v>
      </c>
      <c r="W8" s="212">
        <f>('تموز 2020'!W8+اب2020!W8+ايلول2020!W8)/3</f>
        <v>0</v>
      </c>
    </row>
    <row r="9" spans="1:23" ht="34.5" customHeight="1">
      <c r="A9" s="1491">
        <v>3</v>
      </c>
      <c r="B9" s="1495" t="s">
        <v>41</v>
      </c>
      <c r="C9" s="218">
        <f>('تموز 2020'!C9+اب2020!C9+ايلول2020!C9)/3</f>
        <v>1</v>
      </c>
      <c r="D9" s="218">
        <f>('تموز 2020'!D9+اب2020!D9+ايلول2020!D9)/3</f>
        <v>1.5</v>
      </c>
      <c r="E9" s="218">
        <f>('تموز 2020'!E9+اب2020!E9+ايلول2020!E9)/3</f>
        <v>2.5</v>
      </c>
      <c r="F9" s="218"/>
      <c r="G9" s="218"/>
      <c r="H9" s="218">
        <f>('تموز 2020'!H9+اب2020!H9+ايلول2020!H9)/3</f>
        <v>10</v>
      </c>
      <c r="I9" s="218"/>
      <c r="J9" s="218">
        <f>('تموز 2020'!J9+اب2020!J9+ايلول2020!J9)/3</f>
        <v>10</v>
      </c>
      <c r="K9" s="218">
        <f>('تموز 2020'!K9+اب2020!K9+ايلول2020!K9)/3</f>
        <v>10</v>
      </c>
      <c r="L9" s="218">
        <f>('تموز 2020'!L9+اب2020!L9+ايلول2020!L9)/3</f>
        <v>10</v>
      </c>
      <c r="M9" s="218">
        <f>('تموز 2020'!M9+اب2020!M9+ايلول2020!M9)/3</f>
        <v>0.25</v>
      </c>
      <c r="N9" s="218">
        <f>('تموز 2020'!N9+اب2020!N9+ايلول2020!N9)/3</f>
        <v>0.5</v>
      </c>
      <c r="O9" s="218">
        <f>('تموز 2020'!O9+اب2020!O9+ايلول2020!O9)/3</f>
        <v>0.75</v>
      </c>
      <c r="P9" s="218"/>
      <c r="Q9" s="218">
        <f>('تموز 2020'!Q9+اب2020!Q9+ايلول2020!Q9)/3</f>
        <v>7.5</v>
      </c>
      <c r="R9" s="218">
        <f>('تموز 2020'!R9+اب2020!R9+ايلول2020!R9)/3</f>
        <v>7.5</v>
      </c>
      <c r="S9" s="218">
        <f>('تموز 2020'!S9+اب2020!S9+ايلول2020!S9)/3</f>
        <v>7.5</v>
      </c>
      <c r="T9" s="218"/>
      <c r="U9" s="218">
        <f>('تموز 2020'!U9+اب2020!U9+ايلول2020!U9)/3</f>
        <v>0</v>
      </c>
      <c r="V9" s="212">
        <f>('تموز 2020'!V9+اب2020!V9+ايلول2020!V9)/3</f>
        <v>0</v>
      </c>
      <c r="W9" s="212">
        <f>('تموز 2020'!W9+اب2020!W9+ايلول2020!W9)/3</f>
        <v>0</v>
      </c>
    </row>
    <row r="10" spans="1:21" ht="34.5" customHeight="1" thickBot="1">
      <c r="A10" s="1493">
        <v>4</v>
      </c>
      <c r="B10" s="1496" t="s">
        <v>59</v>
      </c>
      <c r="C10" s="218">
        <f>('تموز 2020'!C10+اب2020!C10+ايلول2020!C10)/3</f>
        <v>2.5</v>
      </c>
      <c r="D10" s="218">
        <f>('تموز 2020'!D10+اب2020!D10+ايلول2020!D10)/3</f>
        <v>3</v>
      </c>
      <c r="E10" s="218">
        <f>('تموز 2020'!E10+اب2020!E10+ايلول2020!E10)/3</f>
        <v>3</v>
      </c>
      <c r="F10" s="218"/>
      <c r="G10" s="218"/>
      <c r="H10" s="218">
        <f>('تموز 2020'!H10+اب2020!H10+ايلول2020!H10)/3</f>
        <v>11</v>
      </c>
      <c r="I10" s="218"/>
      <c r="J10" s="218">
        <f>('تموز 2020'!J10+اب2020!J10+ايلول2020!J10)/3</f>
        <v>10.333333333333334</v>
      </c>
      <c r="K10" s="218">
        <f>('تموز 2020'!K10+اب2020!K10+ايلول2020!K10)/3</f>
        <v>10.666666666666666</v>
      </c>
      <c r="L10" s="218">
        <f>('تموز 2020'!L10+اب2020!L10+ايلول2020!L10)/3</f>
        <v>11</v>
      </c>
      <c r="M10" s="218">
        <f>('تموز 2020'!M10+اب2020!M10+ايلول2020!M10)/3</f>
        <v>1</v>
      </c>
      <c r="N10" s="218">
        <f>('تموز 2020'!N10+اب2020!N10+ايلول2020!N10)/3</f>
        <v>1.5</v>
      </c>
      <c r="O10" s="218">
        <f>('تموز 2020'!O10+اب2020!O10+ايلول2020!O10)/3</f>
        <v>1.5</v>
      </c>
      <c r="P10" s="218"/>
      <c r="Q10" s="218">
        <f>('تموز 2020'!Q10+اب2020!Q10+ايلول2020!Q10)/3</f>
        <v>10</v>
      </c>
      <c r="R10" s="218">
        <f>('تموز 2020'!R10+اب2020!R10+ايلول2020!R10)/3</f>
        <v>10.333333333333334</v>
      </c>
      <c r="S10" s="218"/>
      <c r="T10" s="218">
        <f>('تموز 2020'!T10+اب2020!T10+ايلول2020!T10)/3</f>
        <v>10.666666666666666</v>
      </c>
      <c r="U10" s="1486"/>
    </row>
    <row r="11" spans="1:23" ht="34.5" customHeight="1">
      <c r="A11" s="1491">
        <v>5</v>
      </c>
      <c r="B11" s="1496" t="s">
        <v>29</v>
      </c>
      <c r="C11" s="218">
        <f>('تموز 2020'!C11+اب2020!C11+ايلول2020!C11)/3</f>
        <v>0.25</v>
      </c>
      <c r="D11" s="218"/>
      <c r="E11" s="218"/>
      <c r="F11" s="218"/>
      <c r="G11" s="218"/>
      <c r="H11" s="218">
        <f>('تموز 2020'!H11+اب2020!H11+ايلول2020!H11)/3</f>
        <v>12</v>
      </c>
      <c r="I11" s="218"/>
      <c r="J11" s="218">
        <f>('تموز 2020'!J11+اب2020!J11+ايلول2020!J11)/3</f>
        <v>12</v>
      </c>
      <c r="K11" s="218">
        <f>('تموز 2020'!K11+اب2020!K11+ايلول2020!K11)/3</f>
        <v>12</v>
      </c>
      <c r="L11" s="218">
        <f>('تموز 2020'!L11+اب2020!L11+ايلول2020!L11)/3</f>
        <v>12</v>
      </c>
      <c r="M11" s="218"/>
      <c r="N11" s="218"/>
      <c r="O11" s="218"/>
      <c r="P11" s="218"/>
      <c r="Q11" s="218">
        <f>('تموز 2020'!Q11+اب2020!Q11+ايلول2020!Q11)/3</f>
        <v>12</v>
      </c>
      <c r="R11" s="218">
        <f>('تموز 2020'!R11+اب2020!R11+ايلول2020!R11)/3</f>
        <v>12</v>
      </c>
      <c r="S11" s="218">
        <f>('تموز 2020'!S11+اب2020!S11+ايلول2020!S11)/3</f>
        <v>12</v>
      </c>
      <c r="T11" s="218">
        <f>('تموز 2020'!T11+اب2020!T11+ايلول2020!T11)/3</f>
        <v>12</v>
      </c>
      <c r="U11" s="218">
        <f>('تموز 2020'!U11+اب2020!U11+ايلول2020!U11)/3</f>
        <v>0</v>
      </c>
      <c r="V11" s="212">
        <f>('تموز 2020'!V11+اب2020!V11+ايلول2020!V11)/3</f>
        <v>0</v>
      </c>
      <c r="W11" s="212">
        <f>('تموز 2020'!W11+اب2020!W11+ايلول2020!W11)/3</f>
        <v>0</v>
      </c>
    </row>
    <row r="12" spans="1:23" ht="34.5" customHeight="1" thickBot="1">
      <c r="A12" s="1493">
        <v>6</v>
      </c>
      <c r="B12" s="1494" t="s">
        <v>60</v>
      </c>
      <c r="C12" s="218">
        <f>('تموز 2020'!C12+اب2020!C12+ايلول2020!C12)/3</f>
        <v>4</v>
      </c>
      <c r="D12" s="218">
        <f>('تموز 2020'!D12+اب2020!D12+ايلول2020!D12)/3</f>
        <v>4.5</v>
      </c>
      <c r="E12" s="218">
        <f>('تموز 2020'!E12+اب2020!E12+ايلول2020!E12)/3</f>
        <v>5</v>
      </c>
      <c r="F12" s="218">
        <f>('تموز 2020'!F12+اب2020!F12+ايلول2020!F12)/3</f>
        <v>6</v>
      </c>
      <c r="G12" s="218"/>
      <c r="H12" s="218">
        <f>('تموز 2020'!H12+اب2020!H12+ايلول2020!H12)/3</f>
        <v>16</v>
      </c>
      <c r="I12" s="218"/>
      <c r="J12" s="218">
        <f>('تموز 2020'!J12+اب2020!J12+ايلول2020!J12)/3</f>
        <v>15</v>
      </c>
      <c r="K12" s="218">
        <f>('تموز 2020'!K12+اب2020!K12+ايلول2020!K12)/3</f>
        <v>16</v>
      </c>
      <c r="L12" s="218">
        <f>('تموز 2020'!L12+اب2020!L12+ايلول2020!L12)/3</f>
        <v>16</v>
      </c>
      <c r="M12" s="218">
        <f>('تموز 2020'!M12+اب2020!M12+ايلول2020!M12)/3</f>
        <v>2</v>
      </c>
      <c r="N12" s="218">
        <f>('تموز 2020'!N12+اب2020!N12+ايلول2020!N12)/3</f>
        <v>2.5</v>
      </c>
      <c r="O12" s="218">
        <f>('تموز 2020'!O12+اب2020!O12+ايلول2020!O12)/3</f>
        <v>3</v>
      </c>
      <c r="P12" s="218">
        <f>('تموز 2020'!P12+اب2020!P12+ايلول2020!P12)/3</f>
        <v>3.5</v>
      </c>
      <c r="Q12" s="218">
        <f>('تموز 2020'!Q12+اب2020!Q12+ايلول2020!Q12)/3</f>
        <v>14</v>
      </c>
      <c r="R12" s="218">
        <f>('تموز 2020'!R12+اب2020!R12+ايلول2020!R12)/3</f>
        <v>15</v>
      </c>
      <c r="S12" s="218">
        <f>('تموز 2020'!S12+اب2020!S12+ايلول2020!S12)/3</f>
        <v>15</v>
      </c>
      <c r="T12" s="218"/>
      <c r="U12" s="218">
        <f>('تموز 2020'!U12+اب2020!U12+ايلول2020!U12)/3</f>
        <v>0</v>
      </c>
      <c r="V12" s="212">
        <f>('تموز 2020'!V12+اب2020!V12+ايلول2020!V12)/3</f>
        <v>0</v>
      </c>
      <c r="W12" s="212">
        <f>('تموز 2020'!W12+اب2020!W12+ايلول2020!W12)/3</f>
        <v>0</v>
      </c>
    </row>
    <row r="13" spans="1:23" ht="34.5" customHeight="1">
      <c r="A13" s="1491">
        <v>7</v>
      </c>
      <c r="B13" s="1496" t="s">
        <v>30</v>
      </c>
      <c r="C13" s="218">
        <f>('تموز 2020'!C13+اب2020!C13+ايلول2020!C13)/3</f>
        <v>4</v>
      </c>
      <c r="D13" s="218">
        <f>('تموز 2020'!D13+اب2020!D13+ايلول2020!D13)/3</f>
        <v>4</v>
      </c>
      <c r="E13" s="218">
        <f>('تموز 2020'!E13+اب2020!E13+ايلول2020!E13)/3</f>
        <v>4.5</v>
      </c>
      <c r="F13" s="218"/>
      <c r="G13" s="218"/>
      <c r="H13" s="218">
        <f>('تموز 2020'!H13+اب2020!H13+ايلول2020!H13)/3</f>
        <v>14</v>
      </c>
      <c r="I13" s="218">
        <f>('تموز 2020'!I13+اب2020!I13+ايلول2020!I13)/3</f>
        <v>14</v>
      </c>
      <c r="J13" s="218"/>
      <c r="K13" s="218"/>
      <c r="L13" s="218"/>
      <c r="M13" s="218">
        <f>('تموز 2020'!M13+اب2020!M13+ايلول2020!M13)/3</f>
        <v>1.75</v>
      </c>
      <c r="N13" s="218">
        <f>('تموز 2020'!N13+اب2020!N13+ايلول2020!N13)/3</f>
        <v>2</v>
      </c>
      <c r="O13" s="218">
        <f>('تموز 2020'!O13+اب2020!O13+ايلول2020!O13)/3</f>
        <v>2.5</v>
      </c>
      <c r="P13" s="218"/>
      <c r="Q13" s="218">
        <f>('تموز 2020'!Q13+اب2020!Q13+ايلول2020!Q13)/3</f>
        <v>12</v>
      </c>
      <c r="R13" s="218"/>
      <c r="S13" s="218"/>
      <c r="T13" s="218"/>
      <c r="U13" s="218">
        <f>('تموز 2020'!U13+اب2020!U13+ايلول2020!U13)/3</f>
        <v>0</v>
      </c>
      <c r="V13" s="212">
        <f>('تموز 2020'!V13+اب2020!V13+ايلول2020!V13)/3</f>
        <v>0</v>
      </c>
      <c r="W13" s="212">
        <f>('تموز 2020'!W13+اب2020!W13+ايلول2020!W13)/3</f>
        <v>0</v>
      </c>
    </row>
    <row r="14" spans="1:23" ht="34.5" customHeight="1" thickBot="1">
      <c r="A14" s="1493">
        <v>8</v>
      </c>
      <c r="B14" s="1496" t="s">
        <v>61</v>
      </c>
      <c r="C14" s="218">
        <f>('تموز 2020'!C14+اب2020!C14+ايلول2020!C14)/3</f>
        <v>4</v>
      </c>
      <c r="D14" s="218">
        <f>('تموز 2020'!D14+اب2020!D14+ايلول2020!D14)/3</f>
        <v>4.5</v>
      </c>
      <c r="E14" s="218">
        <f>('تموز 2020'!E14+اب2020!E14+ايلول2020!E14)/3</f>
        <v>6</v>
      </c>
      <c r="F14" s="218"/>
      <c r="G14" s="218"/>
      <c r="H14" s="218">
        <f>('تموز 2020'!H14+اب2020!H14+ايلول2020!H14)/3</f>
        <v>14</v>
      </c>
      <c r="I14" s="218"/>
      <c r="J14" s="218">
        <f>('تموز 2020'!J14+اب2020!J14+ايلول2020!J14)/3</f>
        <v>13</v>
      </c>
      <c r="K14" s="218">
        <f>('تموز 2020'!K14+اب2020!K14+ايلول2020!K14)/3</f>
        <v>14</v>
      </c>
      <c r="L14" s="218">
        <f>('تموز 2020'!L14+اب2020!L14+ايلول2020!L14)/3</f>
        <v>0</v>
      </c>
      <c r="M14" s="218">
        <f>('تموز 2020'!M14+اب2020!M14+ايلول2020!M14)/3</f>
        <v>3</v>
      </c>
      <c r="N14" s="218">
        <f>('تموز 2020'!N14+اب2020!N14+ايلول2020!N14)/3</f>
        <v>3.5</v>
      </c>
      <c r="O14" s="218">
        <f>('تموز 2020'!O14+اب2020!O14+ايلول2020!O14)/3</f>
        <v>5</v>
      </c>
      <c r="P14" s="218">
        <f>('تموز 2020'!P14+اب2020!P14+ايلول2020!P14)/3</f>
        <v>5</v>
      </c>
      <c r="Q14" s="218"/>
      <c r="R14" s="218">
        <f>('تموز 2020'!R14+اب2020!R14+ايلول2020!R14)/3</f>
        <v>14</v>
      </c>
      <c r="S14" s="218">
        <f>('تموز 2020'!S14+اب2020!S14+ايلول2020!S14)/3</f>
        <v>15</v>
      </c>
      <c r="T14" s="218"/>
      <c r="U14" s="218">
        <f>('تموز 2020'!U14+اب2020!U14+ايلول2020!U14)/3</f>
        <v>0</v>
      </c>
      <c r="V14" s="212">
        <f>('تموز 2020'!V14+اب2020!V14+ايلول2020!V14)/3</f>
        <v>0</v>
      </c>
      <c r="W14" s="212">
        <f>('تموز 2020'!W14+اب2020!W14+ايلول2020!W14)/3</f>
        <v>0</v>
      </c>
    </row>
    <row r="15" spans="1:21" ht="34.5" customHeight="1">
      <c r="A15" s="1491">
        <v>9</v>
      </c>
      <c r="B15" s="1494" t="s">
        <v>62</v>
      </c>
      <c r="C15" s="218">
        <f>('تموز 2020'!C15+اب2020!C15+ايلول2020!C15)/3</f>
        <v>1</v>
      </c>
      <c r="D15" s="218">
        <f>('تموز 2020'!D15+اب2020!D15+ايلول2020!D15)/3</f>
        <v>0.5</v>
      </c>
      <c r="E15" s="218">
        <f>('تموز 2020'!E15+اب2020!E15+ايلول2020!E15)/3</f>
        <v>0.5</v>
      </c>
      <c r="F15" s="218">
        <f>('تموز 2020'!F15+اب2020!F15+ايلول2020!F15)/3</f>
        <v>0.5</v>
      </c>
      <c r="G15" s="218"/>
      <c r="H15" s="218">
        <f>('تموز 2020'!H15+اب2020!H15+ايلول2020!H15)/3</f>
        <v>15</v>
      </c>
      <c r="I15" s="218"/>
      <c r="J15" s="218">
        <f>('تموز 2020'!J15+اب2020!J15+ايلول2020!J15)/3</f>
        <v>14</v>
      </c>
      <c r="K15" s="218">
        <f>('تموز 2020'!K15+اب2020!K15+ايلول2020!K15)/3</f>
        <v>14</v>
      </c>
      <c r="L15" s="218">
        <f>('تموز 2020'!L15+اب2020!L15+ايلول2020!L15)/3</f>
        <v>14</v>
      </c>
      <c r="M15" s="218">
        <f>('تموز 2020'!M15+اب2020!M15+ايلول2020!M15)/3</f>
        <v>0.5</v>
      </c>
      <c r="N15" s="218">
        <f>('تموز 2020'!N15+اب2020!N15+ايلول2020!N15)/3</f>
        <v>0.5</v>
      </c>
      <c r="O15" s="218">
        <f>('تموز 2020'!O15+اب2020!O15+ايلول2020!O15)/3</f>
        <v>0.5</v>
      </c>
      <c r="P15" s="218">
        <f>('تموز 2020'!P15+اب2020!P15+ايلول2020!P15)/3</f>
        <v>0.5</v>
      </c>
      <c r="Q15" s="218">
        <f>('تموز 2020'!Q15+اب2020!Q15+ايلول2020!Q15)/3</f>
        <v>13</v>
      </c>
      <c r="R15" s="218">
        <f>('تموز 2020'!R15+اب2020!R15+ايلول2020!R15)/3</f>
        <v>13</v>
      </c>
      <c r="S15" s="218">
        <f>('تموز 2020'!S15+اب2020!S15+ايلول2020!S15)/3</f>
        <v>13</v>
      </c>
      <c r="T15" s="218">
        <f>('تموز 2020'!T15+اب2020!T15+ايلول2020!T15)/3</f>
        <v>13</v>
      </c>
      <c r="U15" s="1497"/>
    </row>
    <row r="16" spans="1:21" ht="34.5" customHeight="1" thickBot="1">
      <c r="A16" s="1493">
        <v>10</v>
      </c>
      <c r="B16" s="1496" t="s">
        <v>63</v>
      </c>
      <c r="C16" s="218">
        <f>('تموز 2020'!C16+اب2020!C16+ايلول2020!C16)/3</f>
        <v>3</v>
      </c>
      <c r="D16" s="218">
        <f>('تموز 2020'!D16+اب2020!D16+ايلول2020!D16)/3</f>
        <v>3.5</v>
      </c>
      <c r="E16" s="218">
        <f>('تموز 2020'!E16+اب2020!E16+ايلول2020!E16)/3</f>
        <v>4</v>
      </c>
      <c r="F16" s="218"/>
      <c r="G16" s="218"/>
      <c r="H16" s="218">
        <f>('تموز 2020'!H16+اب2020!H16+ايلول2020!H16)/3</f>
        <v>12</v>
      </c>
      <c r="I16" s="218">
        <f>('تموز 2020'!I16+اب2020!I16+ايلول2020!I16)/3</f>
        <v>12</v>
      </c>
      <c r="J16" s="218">
        <f>('تموز 2020'!J16+اب2020!J16+ايلول2020!J16)/3</f>
        <v>12</v>
      </c>
      <c r="K16" s="218"/>
      <c r="L16" s="218"/>
      <c r="M16" s="218">
        <f>('تموز 2020'!M16+اب2020!M16+ايلول2020!M16)/3</f>
        <v>1.5</v>
      </c>
      <c r="N16" s="218">
        <f>('تموز 2020'!N16+اب2020!N16+ايلول2020!N16)/3</f>
        <v>2</v>
      </c>
      <c r="O16" s="218">
        <f>('تموز 2020'!O16+اب2020!O16+ايلول2020!O16)/3</f>
        <v>2.5</v>
      </c>
      <c r="P16" s="218">
        <f>('تموز 2020'!P16+اب2020!P16+ايلول2020!P16)/3</f>
        <v>2.5</v>
      </c>
      <c r="Q16" s="218">
        <f>('تموز 2020'!Q16+اب2020!Q16+ايلول2020!Q16)/2</f>
        <v>12</v>
      </c>
      <c r="R16" s="218"/>
      <c r="S16" s="218">
        <f>('تموز 2020'!S16+اب2020!S16+ايلول2020!S16)/1</f>
        <v>12</v>
      </c>
      <c r="T16" s="218"/>
      <c r="U16" s="1497"/>
    </row>
    <row r="17" spans="1:23" ht="34.5" customHeight="1">
      <c r="A17" s="1491">
        <v>11</v>
      </c>
      <c r="B17" s="1496" t="s">
        <v>31</v>
      </c>
      <c r="C17" s="218">
        <f>('تموز 2020'!C17+اب2020!C17+ايلول2020!C17)/3</f>
        <v>6</v>
      </c>
      <c r="D17" s="218">
        <f>('تموز 2020'!D17+اب2020!D17+ايلول2020!D17)/3</f>
        <v>0</v>
      </c>
      <c r="E17" s="218">
        <f>('تموز 2020'!E17+اب2020!E17+ايلول2020!E17)/3</f>
        <v>7</v>
      </c>
      <c r="F17" s="218">
        <f>('تموز 2020'!F17+اب2020!F17+ايلول2020!F17)/3</f>
        <v>7</v>
      </c>
      <c r="G17" s="218">
        <f>('تموز 2020'!G17+اب2020!G17+ايلول2020!G17)/3</f>
        <v>0</v>
      </c>
      <c r="H17" s="218">
        <f>('تموز 2020'!H17+اب2020!H17+ايلول2020!H17)/3</f>
        <v>16</v>
      </c>
      <c r="I17" s="218">
        <f>('تموز 2020'!I17+اب2020!I17+ايلول2020!I17)/3</f>
        <v>15</v>
      </c>
      <c r="J17" s="218">
        <f>('تموز 2020'!J17+اب2020!J17+ايلول2020!J17)/3</f>
        <v>15</v>
      </c>
      <c r="K17" s="218">
        <f>('تموز 2020'!K17+اب2020!K17+ايلول2020!K17)/3</f>
        <v>0</v>
      </c>
      <c r="L17" s="218">
        <f>('تموز 2020'!L17+اب2020!L17+ايلول2020!L17)/3</f>
        <v>0</v>
      </c>
      <c r="M17" s="218">
        <f>('تموز 2020'!M17+اب2020!M17+ايلول2020!M17)/3</f>
        <v>4</v>
      </c>
      <c r="N17" s="218">
        <f>('تموز 2020'!N17+اب2020!N17+ايلول2020!N17)/3</f>
        <v>0</v>
      </c>
      <c r="O17" s="218">
        <f>('تموز 2020'!O17+اب2020!O17+ايلول2020!O17)/3</f>
        <v>5</v>
      </c>
      <c r="P17" s="218">
        <f>('تموز 2020'!P17+اب2020!P17+ايلول2020!P17)/3</f>
        <v>5</v>
      </c>
      <c r="Q17" s="218">
        <f>('تموز 2020'!Q17+اب2020!Q17+ايلول2020!Q17)/3</f>
        <v>14</v>
      </c>
      <c r="R17" s="218">
        <f>('تموز 2020'!R17+اب2020!R17+ايلول2020!R17)/3</f>
        <v>0</v>
      </c>
      <c r="S17" s="218">
        <f>('تموز 2020'!S17+اب2020!S17+ايلول2020!S17)/3</f>
        <v>0</v>
      </c>
      <c r="T17" s="218">
        <f>('تموز 2020'!T17+اب2020!T17+ايلول2020!T17)/3</f>
        <v>0</v>
      </c>
      <c r="U17" s="218" t="e">
        <f>('تموز 2020'!#REF!+اب2020!#REF!+ايلول2020!U17)/3</f>
        <v>#REF!</v>
      </c>
      <c r="V17" s="212">
        <f>('تموز 2020'!U17+اب2020!U17+ايلول2020!V17)/3</f>
        <v>0</v>
      </c>
      <c r="W17" s="212">
        <f>('تموز 2020'!V17+اب2020!V17+ايلول2020!W17)/3</f>
        <v>0</v>
      </c>
    </row>
    <row r="18" spans="1:21" ht="34.5" customHeight="1" thickBot="1">
      <c r="A18" s="1493">
        <v>12</v>
      </c>
      <c r="B18" s="1498" t="s">
        <v>32</v>
      </c>
      <c r="C18" s="218">
        <f>('تموز 2020'!C18+اب2020!C18+ايلول2020!C18)/3</f>
        <v>4.45</v>
      </c>
      <c r="D18" s="218">
        <f>('تموز 2020'!D18+اب2020!D18+ايلول2020!D18)/3</f>
        <v>5.13</v>
      </c>
      <c r="E18" s="218">
        <f>('تموز 2020'!E18+اب2020!E18+ايلول2020!E18)/3</f>
        <v>5.38</v>
      </c>
      <c r="F18" s="218"/>
      <c r="G18" s="218"/>
      <c r="H18" s="218">
        <f>('تموز 2020'!H18+اب2020!H18+ايلول2020!H18)/3</f>
        <v>13</v>
      </c>
      <c r="I18" s="218">
        <f>('تموز 2020'!I18+اب2020!I18+ايلول2020!I18)/3</f>
        <v>13</v>
      </c>
      <c r="J18" s="218">
        <f>('تموز 2020'!J18+اب2020!J18+ايلول2020!J18)/3</f>
        <v>13</v>
      </c>
      <c r="K18" s="218">
        <f>('تموز 2020'!K18+اب2020!K18+ايلول2020!K18)/3</f>
        <v>14</v>
      </c>
      <c r="L18" s="218">
        <f>('تموز 2020'!L18+اب2020!L18+ايلول2020!L18)/3</f>
        <v>15</v>
      </c>
      <c r="M18" s="218">
        <f>('تموز 2020'!M18+اب2020!M18+ايلول2020!M18)/3</f>
        <v>2.06</v>
      </c>
      <c r="N18" s="218">
        <f>('تموز 2020'!N18+اب2020!N18+ايلول2020!N18)/3</f>
        <v>3.3800000000000003</v>
      </c>
      <c r="O18" s="218">
        <f>('تموز 2020'!O18+اب2020!O18+ايلول2020!O18)/3</f>
        <v>3.6300000000000003</v>
      </c>
      <c r="P18" s="218"/>
      <c r="Q18" s="218">
        <f>('تموز 2020'!Q18+اب2020!Q18+ايلول2020!Q18)/3</f>
        <v>13</v>
      </c>
      <c r="R18" s="218">
        <f>('تموز 2020'!R18+اب2020!R18+ايلول2020!R18)/3</f>
        <v>14</v>
      </c>
      <c r="S18" s="218">
        <f>('تموز 2020'!S18+اب2020!S18+ايلول2020!S18)/3</f>
        <v>15</v>
      </c>
      <c r="T18" s="218"/>
      <c r="U18" s="1497"/>
    </row>
    <row r="19" spans="1:23" ht="34.5" customHeight="1">
      <c r="A19" s="1491">
        <v>13</v>
      </c>
      <c r="B19" s="1494" t="s">
        <v>33</v>
      </c>
      <c r="C19" s="218">
        <f>('تموز 2020'!C19+اب2020!C19+ايلول2020!C19)/3</f>
        <v>1</v>
      </c>
      <c r="D19" s="218">
        <f>('تموز 2020'!D19+اب2020!D19+ايلول2020!D19)/3</f>
        <v>1</v>
      </c>
      <c r="E19" s="218">
        <f>('تموز 2020'!E19+اب2020!E19+ايلول2020!E19)/3</f>
        <v>1.2916666666666667</v>
      </c>
      <c r="F19" s="218"/>
      <c r="G19" s="218"/>
      <c r="H19" s="218">
        <f>('تموز 2020'!H19+اب2020!H19+ايلول2020!H19)/3</f>
        <v>12</v>
      </c>
      <c r="I19" s="218"/>
      <c r="J19" s="218"/>
      <c r="K19" s="218">
        <f>('تموز 2020'!K19+اب2020!K19+ايلول2020!K19)/3</f>
        <v>11</v>
      </c>
      <c r="L19" s="218"/>
      <c r="M19" s="218"/>
      <c r="N19" s="218"/>
      <c r="O19" s="218"/>
      <c r="P19" s="218"/>
      <c r="Q19" s="218"/>
      <c r="R19" s="218">
        <f>('تموز 2020'!R19+اب2020!R19+ايلول2020!R19)/3</f>
        <v>12</v>
      </c>
      <c r="S19" s="218"/>
      <c r="T19" s="218"/>
      <c r="U19" s="218">
        <f>('تموز 2020'!U19+اب2020!U19+ايلول2020!U19)/3</f>
        <v>0</v>
      </c>
      <c r="V19" s="212">
        <f>('تموز 2020'!V19+اب2020!V19+ايلول2020!V19)/3</f>
        <v>0</v>
      </c>
      <c r="W19" s="212">
        <f>('تموز 2020'!W19+اب2020!W19+ايلول2020!W19)/3</f>
        <v>0</v>
      </c>
    </row>
    <row r="20" spans="1:23" ht="34.5" customHeight="1" thickBot="1">
      <c r="A20" s="1493">
        <v>14</v>
      </c>
      <c r="B20" s="1496" t="s">
        <v>38</v>
      </c>
      <c r="C20" s="218">
        <f>('تموز 2020'!C20+اب2020!C20+ايلول2020!C20)/3</f>
        <v>0.005</v>
      </c>
      <c r="D20" s="218">
        <f>('تموز 2020'!D20+اب2020!D20+ايلول2020!D20)/3</f>
        <v>2</v>
      </c>
      <c r="E20" s="218">
        <f>('تموز 2020'!E20+اب2020!E20+ايلول2020!E20)/3</f>
        <v>3</v>
      </c>
      <c r="F20" s="218">
        <f>('تموز 2020'!F20+اب2020!F20+ايلول2020!F20)/3</f>
        <v>3.75</v>
      </c>
      <c r="G20" s="218">
        <f>('تموز 2020'!G20+اب2020!G20+ايلول2020!G20)/3</f>
        <v>3.75</v>
      </c>
      <c r="H20" s="218">
        <f>('تموز 2020'!H20+اب2020!H20+ايلول2020!H20)/3</f>
        <v>10</v>
      </c>
      <c r="I20" s="218"/>
      <c r="J20" s="218">
        <f>('تموز 2020'!J20+اب2020!J20+ايلول2020!J20)/3</f>
        <v>12</v>
      </c>
      <c r="K20" s="218">
        <f>('تموز 2020'!K20+اب2020!K20+ايلول2020!K20)/3</f>
        <v>12</v>
      </c>
      <c r="L20" s="218">
        <f>('تموز 2020'!L20+اب2020!L20+ايلول2020!L20)/3</f>
        <v>12</v>
      </c>
      <c r="M20" s="218">
        <f>('تموز 2020'!M20+اب2020!M20+ايلول2020!M20)/3</f>
        <v>0.005</v>
      </c>
      <c r="N20" s="218">
        <f>('تموز 2020'!N20+اب2020!N20+ايلول2020!N20)/3</f>
        <v>1</v>
      </c>
      <c r="O20" s="218">
        <f>('تموز 2020'!O20+اب2020!O20+ايلول2020!O20)/3</f>
        <v>2</v>
      </c>
      <c r="P20" s="218">
        <f>('تموز 2020'!P20+اب2020!P20+ايلول2020!P20)/3</f>
        <v>2.5</v>
      </c>
      <c r="Q20" s="218">
        <f>('تموز 2020'!Q20+اب2020!Q20+ايلول2020!Q20)/3</f>
        <v>10</v>
      </c>
      <c r="R20" s="218">
        <f>('تموز 2020'!R20+اب2020!R20+ايلول2020!R20)/3</f>
        <v>10</v>
      </c>
      <c r="S20" s="218">
        <f>('تموز 2020'!S20+اب2020!S20+ايلول2020!S20)/3</f>
        <v>10</v>
      </c>
      <c r="T20" s="218"/>
      <c r="U20" s="218" t="e">
        <f>('تموز 2020'!#REF!+اب2020!#REF!+ايلول2020!U20)/3</f>
        <v>#REF!</v>
      </c>
      <c r="V20" s="212">
        <f>('تموز 2020'!U20+اب2020!U20+ايلول2020!V20)/3</f>
        <v>0</v>
      </c>
      <c r="W20" s="212">
        <f>('تموز 2020'!V20+اب2020!V20+ايلول2020!W20)/3</f>
        <v>0</v>
      </c>
    </row>
    <row r="21" spans="1:23" ht="34.5" customHeight="1">
      <c r="A21" s="1491">
        <v>15</v>
      </c>
      <c r="B21" s="1496" t="s">
        <v>34</v>
      </c>
      <c r="C21" s="218">
        <f>('تموز 2020'!C21+اب2020!C21+ايلول2020!C21)/3</f>
        <v>5</v>
      </c>
      <c r="D21" s="218">
        <f>('تموز 2020'!D21+اب2020!D21+ايلول2020!D21)/3</f>
        <v>6</v>
      </c>
      <c r="E21" s="218">
        <f>('تموز 2020'!E21+اب2020!E21+ايلول2020!E21)/3</f>
        <v>6.5</v>
      </c>
      <c r="F21" s="218">
        <f>('تموز 2020'!F21+اب2020!F21+ايلول2020!F21)/3</f>
        <v>9</v>
      </c>
      <c r="G21" s="218"/>
      <c r="H21" s="218">
        <f>('تموز 2020'!H21+اب2020!H21+ايلول2020!H21)/3</f>
        <v>18</v>
      </c>
      <c r="I21" s="218">
        <f>('تموز 2020'!I21+اب2020!I21+ايلول2020!I21)/3</f>
        <v>12</v>
      </c>
      <c r="J21" s="218">
        <f>('تموز 2020'!J21+اب2020!J21+ايلول2020!J21)/3</f>
        <v>10</v>
      </c>
      <c r="K21" s="218"/>
      <c r="L21" s="218">
        <f>('تموز 2020'!L21+اب2020!L21+ايلول2020!L21)/3</f>
        <v>13</v>
      </c>
      <c r="M21" s="218">
        <f>('تموز 2020'!M21+اب2020!M21+ايلول2020!M21)/3</f>
        <v>3</v>
      </c>
      <c r="N21" s="218">
        <f>('تموز 2020'!N21+اب2020!N21+ايلول2020!N21)/3</f>
        <v>4</v>
      </c>
      <c r="O21" s="218">
        <f>('تموز 2020'!O21+اب2020!O21+ايلول2020!O21)/3</f>
        <v>4.5</v>
      </c>
      <c r="P21" s="218"/>
      <c r="Q21" s="218">
        <f>('تموز 2020'!Q21+اب2020!Q21+ايلول2020!Q21)/3</f>
        <v>11</v>
      </c>
      <c r="R21" s="218">
        <f>('تموز 2020'!R21+اب2020!R21+ايلول2020!R21)/3</f>
        <v>10</v>
      </c>
      <c r="S21" s="218">
        <f>('تموز 2020'!S21+اب2020!S21+ايلول2020!S21)/3</f>
        <v>10</v>
      </c>
      <c r="T21" s="218"/>
      <c r="U21" s="218" t="e">
        <f>('تموز 2020'!#REF!+اب2020!#REF!+ايلول2020!U21)/3</f>
        <v>#REF!</v>
      </c>
      <c r="V21" s="212">
        <f>('تموز 2020'!U21+اب2020!U21+ايلول2020!V21)/3</f>
        <v>0</v>
      </c>
      <c r="W21" s="212">
        <f>('تموز 2020'!V21+اب2020!V21+ايلول2020!W21)/3</f>
        <v>0</v>
      </c>
    </row>
    <row r="22" spans="1:23" ht="34.5" customHeight="1" thickBot="1">
      <c r="A22" s="1493">
        <v>16</v>
      </c>
      <c r="B22" s="1494" t="s">
        <v>64</v>
      </c>
      <c r="C22" s="218">
        <f>('تموز 2020'!C22+اب2020!C22+ايلول2020!C22)/3</f>
        <v>3</v>
      </c>
      <c r="D22" s="218"/>
      <c r="E22" s="218">
        <f>('تموز 2020'!E22+اب2020!E22+ايلول2020!E22)/3</f>
        <v>4</v>
      </c>
      <c r="F22" s="218"/>
      <c r="G22" s="218"/>
      <c r="H22" s="218">
        <f>('تموز 2020'!H22+اب2020!H22+ايلول2020!H22)/3</f>
        <v>15</v>
      </c>
      <c r="I22" s="218">
        <f>('تموز 2020'!I22+اب2020!I22+ايلول2020!I22)/3</f>
        <v>14</v>
      </c>
      <c r="J22" s="218">
        <f>('تموز 2020'!J22+اب2020!J22+ايلول2020!J22)/3</f>
        <v>14</v>
      </c>
      <c r="K22" s="218">
        <f>('تموز 2020'!K22+اب2020!K22+ايلول2020!K22)/3</f>
        <v>15</v>
      </c>
      <c r="L22" s="218"/>
      <c r="M22" s="218">
        <f>('تموز 2020'!M22+اب2020!M22+ايلول2020!M22)/3</f>
        <v>1.5</v>
      </c>
      <c r="N22" s="218"/>
      <c r="O22" s="218">
        <f>('تموز 2020'!O22+اب2020!O22+ايلول2020!O22)/3</f>
        <v>1.75</v>
      </c>
      <c r="P22" s="218"/>
      <c r="Q22" s="218">
        <f>('تموز 2020'!Q22+اب2020!Q22+ايلول2020!Q22)/3</f>
        <v>14</v>
      </c>
      <c r="R22" s="218"/>
      <c r="S22" s="218"/>
      <c r="T22" s="218"/>
      <c r="U22" s="218" t="e">
        <f>('تموز 2020'!#REF!+اب2020!#REF!+ايلول2020!U22)/3</f>
        <v>#REF!</v>
      </c>
      <c r="V22" s="212">
        <f>('تموز 2020'!U22+اب2020!U22+ايلول2020!V22)/3</f>
        <v>0</v>
      </c>
      <c r="W22" s="212">
        <f>('تموز 2020'!V22+اب2020!V22+ايلول2020!W22)/3</f>
        <v>0</v>
      </c>
    </row>
    <row r="23" spans="1:21" ht="34.5" customHeight="1">
      <c r="A23" s="1491">
        <v>17</v>
      </c>
      <c r="B23" s="1496" t="s">
        <v>65</v>
      </c>
      <c r="C23" s="218">
        <f>('تموز 2020'!C23+اب2020!C23+ايلول2020!C23)/3</f>
        <v>2.5</v>
      </c>
      <c r="D23" s="218">
        <f>('تموز 2020'!D23+اب2020!D23+ايلول2020!D23)/3</f>
        <v>4</v>
      </c>
      <c r="E23" s="218">
        <f>('تموز 2020'!E23+اب2020!E23+ايلول2020!E23)/3</f>
        <v>5.5</v>
      </c>
      <c r="F23" s="218"/>
      <c r="G23" s="218"/>
      <c r="H23" s="218">
        <f>('تموز 2020'!H23+اب2020!H23+ايلول2020!H23)/3</f>
        <v>25</v>
      </c>
      <c r="I23" s="218">
        <f>('تموز 2020'!I23+اب2020!I23+ايلول2020!I23)/3</f>
        <v>25</v>
      </c>
      <c r="J23" s="218">
        <f>('تموز 2020'!J23+اب2020!J23+ايلول2020!J23)/3</f>
        <v>25</v>
      </c>
      <c r="K23" s="218"/>
      <c r="L23" s="218"/>
      <c r="M23" s="218">
        <f>('تموز 2020'!M23+اب2020!M23+ايلول2020!M23)/3</f>
        <v>1</v>
      </c>
      <c r="N23" s="218"/>
      <c r="O23" s="218"/>
      <c r="P23" s="218"/>
      <c r="Q23" s="218">
        <f>('تموز 2020'!Q23+اب2020!Q23+ايلول2020!Q23)/3</f>
        <v>25</v>
      </c>
      <c r="R23" s="218"/>
      <c r="S23" s="218"/>
      <c r="T23" s="218"/>
      <c r="U23" s="1499"/>
    </row>
    <row r="24" spans="1:21" ht="34.5" customHeight="1" thickBot="1">
      <c r="A24" s="1493">
        <v>18</v>
      </c>
      <c r="B24" s="1496" t="s">
        <v>81</v>
      </c>
      <c r="C24" s="218">
        <f>('تموز 2020'!C24+اب2020!C24+ايلول2020!C24)/3</f>
        <v>1</v>
      </c>
      <c r="D24" s="218"/>
      <c r="E24" s="218">
        <f>('تموز 2020'!E24+اب2020!E24+ايلول2020!E24)/3</f>
        <v>3</v>
      </c>
      <c r="F24" s="218">
        <f>('تموز 2020'!F24+اب2020!F24+ايلول2020!F24)/3</f>
        <v>4</v>
      </c>
      <c r="G24" s="218"/>
      <c r="H24" s="218">
        <f>('تموز 2020'!H24+اب2020!H24+ايلول2020!H24)/3</f>
        <v>11</v>
      </c>
      <c r="I24" s="218">
        <f>('تموز 2020'!I24+اب2020!I24+ايلول2020!I24)/3</f>
        <v>11</v>
      </c>
      <c r="J24" s="218">
        <f>('تموز 2020'!J24+اب2020!J24+ايلول2020!J24)/3</f>
        <v>11</v>
      </c>
      <c r="K24" s="218"/>
      <c r="L24" s="218"/>
      <c r="M24" s="218">
        <f>('تموز 2020'!M24+اب2020!M24+ايلول2020!M24)/3</f>
        <v>1</v>
      </c>
      <c r="N24" s="218"/>
      <c r="O24" s="218">
        <f>('تموز 2020'!O24+اب2020!O24+ايلول2020!O24)/3</f>
        <v>2</v>
      </c>
      <c r="P24" s="218">
        <f>('تموز 2020'!P24+اب2020!P24+ايلول2020!P24)/3</f>
        <v>3</v>
      </c>
      <c r="Q24" s="218">
        <f>('تموز 2020'!Q24+اب2020!Q24+ايلول2020!Q24)/3</f>
        <v>11</v>
      </c>
      <c r="R24" s="218"/>
      <c r="S24" s="218"/>
      <c r="T24" s="218"/>
      <c r="U24" s="1497"/>
    </row>
    <row r="25" spans="1:21" ht="34.5" customHeight="1">
      <c r="A25" s="1491">
        <v>19</v>
      </c>
      <c r="B25" s="1496" t="s">
        <v>44</v>
      </c>
      <c r="C25" s="218">
        <f>('تموز 2020'!C25+اب2020!C25+ايلول2020!C25)/3</f>
        <v>8</v>
      </c>
      <c r="D25" s="218">
        <f>('تموز 2020'!D25+اب2020!D25+ايلول2020!D25)/3</f>
        <v>9</v>
      </c>
      <c r="E25" s="218">
        <f>('تموز 2020'!E25+اب2020!E25+ايلول2020!E25)/3</f>
        <v>10</v>
      </c>
      <c r="F25" s="218"/>
      <c r="G25" s="218"/>
      <c r="H25" s="218">
        <f>('تموز 2020'!H25+اب2020!H25+ايلول2020!H25)/3</f>
        <v>14</v>
      </c>
      <c r="I25" s="218">
        <f>('تموز 2020'!I25+اب2020!I25+ايلول2020!I25)/3</f>
        <v>14</v>
      </c>
      <c r="J25" s="218">
        <f>('تموز 2020'!J25+اب2020!J25+ايلول2020!J25)/3</f>
        <v>12</v>
      </c>
      <c r="K25" s="218">
        <f>('تموز 2020'!K25+اب2020!K25+ايلول2020!K25)/3</f>
        <v>13</v>
      </c>
      <c r="L25" s="218"/>
      <c r="M25" s="218">
        <f>('تموز 2020'!M25+اب2020!M25+ايلول2020!M25)/3</f>
        <v>2</v>
      </c>
      <c r="N25" s="218">
        <f>('تموز 2020'!N25+اب2020!N25+ايلول2020!N25)/3</f>
        <v>2.5</v>
      </c>
      <c r="O25" s="218">
        <f>('تموز 2020'!O25+اب2020!O25+ايلول2020!O25)/3</f>
        <v>3</v>
      </c>
      <c r="P25" s="218"/>
      <c r="Q25" s="218">
        <f>('تموز 2020'!Q25+اب2020!Q25+ايلول2020!Q25)/3</f>
        <v>13</v>
      </c>
      <c r="R25" s="218"/>
      <c r="S25" s="218"/>
      <c r="T25" s="218"/>
      <c r="U25" s="1497"/>
    </row>
    <row r="26" spans="1:23" ht="34.5" customHeight="1" thickBot="1">
      <c r="A26" s="1493">
        <v>20</v>
      </c>
      <c r="B26" s="1496" t="s">
        <v>66</v>
      </c>
      <c r="C26" s="218">
        <f>('تموز 2020'!C26+اب2020!C26+ايلول2020!C26)/3</f>
        <v>2.5</v>
      </c>
      <c r="D26" s="218">
        <f>('تموز 2020'!D26+اب2020!D26+ايلول2020!D26)/3</f>
        <v>4.25</v>
      </c>
      <c r="E26" s="218">
        <f>('تموز 2020'!E26+اب2020!E26+ايلول2020!E26)/3</f>
        <v>4.5</v>
      </c>
      <c r="F26" s="218">
        <f>('تموز 2020'!F26+اب2020!F26+ايلول2020!F26)/3</f>
        <v>4.75</v>
      </c>
      <c r="G26" s="218"/>
      <c r="H26" s="218">
        <f>('تموز 2020'!H26+اب2020!H26+ايلول2020!H26)/3</f>
        <v>16</v>
      </c>
      <c r="I26" s="218">
        <f>('تموز 2020'!I26+اب2020!I26+ايلول2020!I26)/3</f>
        <v>16</v>
      </c>
      <c r="J26" s="218">
        <f>('تموز 2020'!J26+اب2020!J26+ايلول2020!J26)/3</f>
        <v>12</v>
      </c>
      <c r="K26" s="218"/>
      <c r="L26" s="218"/>
      <c r="M26" s="218">
        <f>('تموز 2020'!M26+اب2020!M26+ايلول2020!M26)/3</f>
        <v>1</v>
      </c>
      <c r="N26" s="218">
        <f>('تموز 2020'!N26+اب2020!N26+ايلول2020!N26)/3</f>
        <v>1</v>
      </c>
      <c r="O26" s="218">
        <f>('تموز 2020'!O26+اب2020!O26+ايلول2020!O26)/3</f>
        <v>1.5</v>
      </c>
      <c r="P26" s="218">
        <f>('تموز 2020'!P26+اب2020!P26+ايلول2020!P26)/3</f>
        <v>1.8</v>
      </c>
      <c r="Q26" s="218">
        <f>('تموز 2020'!Q26+اب2020!Q26+ايلول2020!Q26)/3</f>
        <v>15</v>
      </c>
      <c r="R26" s="218"/>
      <c r="S26" s="218">
        <f>('تموز 2020'!S26+اب2020!S26+ايلول2020!S26)/3</f>
        <v>1.75</v>
      </c>
      <c r="T26" s="218"/>
      <c r="U26" s="218">
        <f>('تموز 2020'!U26+اب2020!U26+ايلول2020!U26)/3</f>
        <v>0</v>
      </c>
      <c r="V26" s="212">
        <f>('تموز 2020'!V26+اب2020!V26+ايلول2020!V26)/3</f>
        <v>0</v>
      </c>
      <c r="W26" s="212">
        <f>('تموز 2020'!W26+اب2020!W26+ايلول2020!W26)/3</f>
        <v>0</v>
      </c>
    </row>
    <row r="27" spans="1:23" ht="34.5" customHeight="1">
      <c r="A27" s="1491">
        <v>21</v>
      </c>
      <c r="B27" s="1496" t="s">
        <v>43</v>
      </c>
      <c r="C27" s="218">
        <f>('تموز 2020'!C27+اب2020!C27+ايلول2020!C27)/3</f>
        <v>2.5</v>
      </c>
      <c r="D27" s="218">
        <f>('تموز 2020'!D27+اب2020!D27+ايلول2020!D27)/3</f>
        <v>3</v>
      </c>
      <c r="E27" s="218">
        <f>('تموز 2020'!E27+اب2020!E27+ايلول2020!E27)/3</f>
        <v>3.35</v>
      </c>
      <c r="F27" s="218">
        <f>('تموز 2020'!F27+اب2020!F27+ايلول2020!F27)/3</f>
        <v>3.75</v>
      </c>
      <c r="G27" s="218"/>
      <c r="H27" s="218">
        <f>('تموز 2020'!H27+اب2020!H27+ايلول2020!H27)/3</f>
        <v>11</v>
      </c>
      <c r="I27" s="218">
        <f>('تموز 2020'!I27+اب2020!I27+ايلول2020!I27)/3</f>
        <v>11</v>
      </c>
      <c r="J27" s="218">
        <f>('تموز 2020'!J27+اب2020!J27+ايلول2020!J27)/3</f>
        <v>11</v>
      </c>
      <c r="K27" s="218"/>
      <c r="L27" s="218"/>
      <c r="M27" s="218">
        <f>('تموز 2020'!M27+اب2020!M27+ايلول2020!M27)/3</f>
        <v>1</v>
      </c>
      <c r="N27" s="218">
        <f>('تموز 2020'!N27+اب2020!N27+ايلول2020!N27)/3</f>
        <v>1.5</v>
      </c>
      <c r="O27" s="218">
        <f>('تموز 2020'!O27+اب2020!O27+ايلول2020!O27)/3</f>
        <v>1.75</v>
      </c>
      <c r="P27" s="218">
        <f>('تموز 2020'!P27+اب2020!P27+ايلول2020!P27)/3</f>
        <v>2</v>
      </c>
      <c r="Q27" s="218">
        <f>('تموز 2020'!Q27+اب2020!Q27+ايلول2020!Q27)/3</f>
        <v>9</v>
      </c>
      <c r="R27" s="218"/>
      <c r="S27" s="218"/>
      <c r="T27" s="218"/>
      <c r="U27" s="218">
        <f>('تموز 2020'!U27+اب2020!U27+ايلول2020!U27)/3</f>
        <v>0</v>
      </c>
      <c r="V27" s="212">
        <f>('تموز 2020'!V27+اب2020!V27+ايلول2020!V27)/3</f>
        <v>0</v>
      </c>
      <c r="W27" s="212">
        <f>('تموز 2020'!W27+اب2020!W27+ايلول2020!W27)/3</f>
        <v>0</v>
      </c>
    </row>
    <row r="28" spans="1:23" ht="34.5" customHeight="1" thickBot="1">
      <c r="A28" s="1493">
        <v>22</v>
      </c>
      <c r="B28" s="1500" t="s">
        <v>116</v>
      </c>
      <c r="C28" s="218">
        <f>('تموز 2020'!C28+اب2020!C28+ايلول2020!C28)/3</f>
        <v>2</v>
      </c>
      <c r="D28" s="218">
        <f>('تموز 2020'!D28+اب2020!D28+ايلول2020!D28)/3</f>
        <v>2.5</v>
      </c>
      <c r="E28" s="218">
        <f>('تموز 2020'!E28+اب2020!E28+ايلول2020!E28)/3</f>
        <v>3</v>
      </c>
      <c r="F28" s="218"/>
      <c r="G28" s="218"/>
      <c r="H28" s="218">
        <f>('تموز 2020'!H28+اب2020!H28+ايلول2020!H28)/3</f>
        <v>25</v>
      </c>
      <c r="I28" s="218"/>
      <c r="J28" s="218">
        <f>('تموز 2020'!J28+اب2020!J28+ايلول2020!J28)/3</f>
        <v>27</v>
      </c>
      <c r="K28" s="218"/>
      <c r="L28" s="218"/>
      <c r="M28" s="218">
        <f>('تموز 2020'!M28+اب2020!M28+ايلول2020!M28)/3</f>
        <v>0.5</v>
      </c>
      <c r="N28" s="218">
        <f>('تموز 2020'!N28+اب2020!N28+ايلول2020!N28)/3</f>
        <v>1</v>
      </c>
      <c r="O28" s="218">
        <f>('تموز 2020'!O28+اب2020!O28+ايلول2020!O28)/3</f>
        <v>1</v>
      </c>
      <c r="P28" s="218"/>
      <c r="Q28" s="218">
        <f>('تموز 2020'!Q28+اب2020!Q28+ايلول2020!Q28)/3</f>
        <v>25</v>
      </c>
      <c r="R28" s="218"/>
      <c r="S28" s="218"/>
      <c r="T28" s="218"/>
      <c r="U28" s="218">
        <f>('تموز 2020'!U28+اب2020!U28+ايلول2020!U28)/3</f>
        <v>0</v>
      </c>
      <c r="V28" s="212">
        <f>('تموز 2020'!V28+اب2020!V28+ايلول2020!V28)/3</f>
        <v>0</v>
      </c>
      <c r="W28" s="212">
        <f>('تموز 2020'!W28+اب2020!W28+ايلول2020!W28)/3</f>
        <v>0</v>
      </c>
    </row>
    <row r="29" spans="1:23" ht="34.5" customHeight="1">
      <c r="A29" s="1491">
        <v>23</v>
      </c>
      <c r="B29" s="1494" t="s">
        <v>67</v>
      </c>
      <c r="C29" s="218">
        <f>('تموز 2020'!C29+اب2020!C29+ايلول2020!C29)/3</f>
        <v>5</v>
      </c>
      <c r="D29" s="218">
        <f>('تموز 2020'!D29+اب2020!D29+ايلول2020!D29)/3</f>
        <v>6</v>
      </c>
      <c r="E29" s="218">
        <f>('تموز 2020'!E29+اب2020!E29+ايلول2020!E29)/3</f>
        <v>6.5</v>
      </c>
      <c r="F29" s="218">
        <f>('تموز 2020'!F29+اب2020!F29+ايلول2020!F29)/3</f>
        <v>6.5</v>
      </c>
      <c r="G29" s="218"/>
      <c r="H29" s="218">
        <f>('تموز 2020'!H29+اب2020!H29+ايلول2020!H29)/3</f>
        <v>15</v>
      </c>
      <c r="I29" s="218">
        <f>('تموز 2020'!I29+اب2020!I29+ايلول2020!I29)/3</f>
        <v>15</v>
      </c>
      <c r="J29" s="218">
        <f>('تموز 2020'!J29+اب2020!J29+ايلول2020!J29)/3</f>
        <v>10.5</v>
      </c>
      <c r="K29" s="218">
        <f>('تموز 2020'!K29+اب2020!K29+ايلول2020!K29)/3</f>
        <v>11</v>
      </c>
      <c r="L29" s="218"/>
      <c r="M29" s="218">
        <f>('تموز 2020'!M29+اب2020!M29+ايلول2020!M29)/3</f>
        <v>2.5</v>
      </c>
      <c r="N29" s="218">
        <f>('تموز 2020'!N29+اب2020!N29+ايلول2020!N29)/3</f>
        <v>3.5</v>
      </c>
      <c r="O29" s="218">
        <f>('تموز 2020'!O29+اب2020!O29+ايلول2020!O29)/3</f>
        <v>4</v>
      </c>
      <c r="P29" s="218">
        <f>('تموز 2020'!P29+اب2020!P29+ايلول2020!P29)/3</f>
        <v>4</v>
      </c>
      <c r="Q29" s="218"/>
      <c r="R29" s="218"/>
      <c r="S29" s="218"/>
      <c r="T29" s="218"/>
      <c r="U29" s="218">
        <f>('تموز 2020'!U29+اب2020!U29+ايلول2020!U29)/3</f>
        <v>0</v>
      </c>
      <c r="V29" s="212">
        <f>('تموز 2020'!V29+اب2020!V29+ايلول2020!V29)/3</f>
        <v>0</v>
      </c>
      <c r="W29" s="212">
        <f>('تموز 2020'!W29+اب2020!W29+ايلول2020!W29)/3</f>
        <v>0</v>
      </c>
    </row>
    <row r="30" spans="1:23" ht="34.5" customHeight="1" thickBot="1">
      <c r="A30" s="1493">
        <v>24</v>
      </c>
      <c r="B30" s="1496" t="s">
        <v>68</v>
      </c>
      <c r="C30" s="218"/>
      <c r="D30" s="218">
        <f>('تموز 2020'!D30+اب2020!D30+ايلول2020!D30)/3</f>
        <v>1.5</v>
      </c>
      <c r="E30" s="218">
        <f>('تموز 2020'!E30+اب2020!E30+ايلول2020!E30)/3</f>
        <v>2.38</v>
      </c>
      <c r="F30" s="218">
        <f>('تموز 2020'!F30+اب2020!F30+ايلول2020!F30)/3</f>
        <v>3.25</v>
      </c>
      <c r="G30" s="218"/>
      <c r="H30" s="218"/>
      <c r="I30" s="218"/>
      <c r="J30" s="218">
        <f>('تموز 2020'!J30+اب2020!J30+ايلول2020!J30)/3</f>
        <v>8</v>
      </c>
      <c r="K30" s="218"/>
      <c r="L30" s="218"/>
      <c r="M30" s="218"/>
      <c r="N30" s="218">
        <f>('تموز 2020'!N30+اب2020!N30+ايلول2020!N30)/3</f>
        <v>2</v>
      </c>
      <c r="O30" s="218">
        <f>('تموز 2020'!O30+اب2020!O30+ايلول2020!O30)/3</f>
        <v>2.25</v>
      </c>
      <c r="P30" s="218">
        <f>('تموز 2020'!P30+اب2020!P30+ايلول2020!P30)/3</f>
        <v>2.5</v>
      </c>
      <c r="Q30" s="218">
        <f>('تموز 2020'!Q30+اب2020!Q30+ايلول2020!Q30)/3</f>
        <v>8</v>
      </c>
      <c r="R30" s="218"/>
      <c r="S30" s="218"/>
      <c r="T30" s="218">
        <f>('تموز 2020'!T30+اب2020!T30+ايلول2020!T30)/3</f>
        <v>6.5</v>
      </c>
      <c r="U30" s="218">
        <f>('تموز 2020'!U30+اب2020!U30+ايلول2020!U30)/3</f>
        <v>0</v>
      </c>
      <c r="V30" s="212">
        <f>('تموز 2020'!V30+اب2020!V30+ايلول2020!V30)/3</f>
        <v>0</v>
      </c>
      <c r="W30" s="212">
        <f>('تموز 2020'!W30+اب2020!W30+ايلول2020!W30)/3</f>
        <v>0</v>
      </c>
    </row>
    <row r="31" spans="1:21" ht="34.5" customHeight="1" thickBot="1">
      <c r="A31" s="1491">
        <v>25</v>
      </c>
      <c r="B31" s="1494" t="s">
        <v>69</v>
      </c>
      <c r="C31" s="218">
        <f>('تموز 2020'!C31+اب2020!C31+ايلول2020!C31)/3</f>
        <v>7</v>
      </c>
      <c r="D31" s="218">
        <f>('تموز 2020'!D31+اب2020!D31+ايلول2020!D31)/3</f>
        <v>8</v>
      </c>
      <c r="E31" s="218">
        <f>('تموز 2020'!E31+اب2020!E31+ايلول2020!E31)/3</f>
        <v>9.25</v>
      </c>
      <c r="F31" s="218">
        <f>('تموز 2020'!F31+اب2020!F31+ايلول2020!F31)/3</f>
        <v>9</v>
      </c>
      <c r="G31" s="218"/>
      <c r="H31" s="218">
        <f>('تموز 2020'!H31+اب2020!H31+ايلول2020!H31)/3</f>
        <v>11.5</v>
      </c>
      <c r="I31" s="218">
        <f>('تموز 2020'!I31+اب2020!I31+ايلول2020!I31)/3</f>
        <v>11</v>
      </c>
      <c r="J31" s="218">
        <f>('تموز 2020'!J31+اب2020!J31+ايلول2020!J31)/3</f>
        <v>9.5</v>
      </c>
      <c r="K31" s="218">
        <f>('تموز 2020'!K31+اب2020!K31+ايلول2020!K31)/3</f>
        <v>9.5</v>
      </c>
      <c r="L31" s="218">
        <f>('تموز 2020'!L31+اب2020!L31+ايلول2020!L31)/3</f>
        <v>14</v>
      </c>
      <c r="M31" s="218">
        <f>('تموز 2020'!M31+اب2020!M31+ايلول2020!M31)/3</f>
        <v>3</v>
      </c>
      <c r="N31" s="218">
        <f>('تموز 2020'!N31+اب2020!N31+ايلول2020!N31)/3</f>
        <v>4</v>
      </c>
      <c r="O31" s="218">
        <f>('تموز 2020'!O31+اب2020!O31+ايلول2020!O31)/3</f>
        <v>5</v>
      </c>
      <c r="P31" s="218">
        <f>('تموز 2020'!P31+اب2020!P31+ايلول2020!P31)/3</f>
        <v>5.5</v>
      </c>
      <c r="Q31" s="218">
        <f>('تموز 2020'!Q31+اب2020!Q31+ايلول2020!Q31)/3</f>
        <v>9.5</v>
      </c>
      <c r="R31" s="218"/>
      <c r="S31" s="218"/>
      <c r="T31" s="218"/>
      <c r="U31" s="1501"/>
    </row>
    <row r="32" spans="1:21" ht="34.5" customHeight="1" thickBot="1">
      <c r="A32" s="1491">
        <v>26</v>
      </c>
      <c r="B32" s="1496" t="s">
        <v>88</v>
      </c>
      <c r="C32" s="218"/>
      <c r="D32" s="218"/>
      <c r="E32" s="218"/>
      <c r="F32" s="218"/>
      <c r="G32" s="218"/>
      <c r="H32" s="218"/>
      <c r="I32" s="218"/>
      <c r="J32" s="218"/>
      <c r="K32" s="218"/>
      <c r="L32" s="218"/>
      <c r="M32" s="218"/>
      <c r="N32" s="218">
        <f>('تموز 2020'!N32+اب2020!N32+ايلول2020!N32)/3</f>
        <v>2</v>
      </c>
      <c r="O32" s="218"/>
      <c r="P32" s="218"/>
      <c r="Q32" s="218">
        <f>('تموز 2020'!Q32+اب2020!Q32+ايلول2020!Q32)/3</f>
        <v>11</v>
      </c>
      <c r="R32" s="218">
        <f>('تموز 2020'!R32+اب2020!R32+ايلول2020!R32)/3</f>
        <v>12</v>
      </c>
      <c r="S32" s="218">
        <f>('تموز 2020'!S32+اب2020!S32+ايلول2020!S32)/3</f>
        <v>13</v>
      </c>
      <c r="T32" s="218">
        <f>('تموز 2020'!T32+اب2020!T32+ايلول2020!T32)/3</f>
        <v>13</v>
      </c>
      <c r="U32" s="1501"/>
    </row>
    <row r="33" spans="1:23" ht="34.5" customHeight="1">
      <c r="A33" s="1491">
        <v>27</v>
      </c>
      <c r="B33" s="1496" t="s">
        <v>79</v>
      </c>
      <c r="C33" s="218"/>
      <c r="D33" s="218"/>
      <c r="E33" s="218"/>
      <c r="F33" s="218"/>
      <c r="G33" s="218"/>
      <c r="H33" s="218"/>
      <c r="I33" s="218"/>
      <c r="J33" s="218"/>
      <c r="K33" s="218"/>
      <c r="L33" s="218"/>
      <c r="M33" s="218"/>
      <c r="N33" s="218">
        <f>('تموز 2020'!N33+اب2020!N33+ايلول2020!N33)/3</f>
        <v>1.63</v>
      </c>
      <c r="O33" s="218"/>
      <c r="P33" s="218"/>
      <c r="Q33" s="218">
        <f>('تموز 2020'!Q33+اب2020!Q33+ايلول2020!Q33)/3</f>
        <v>14.479999999999999</v>
      </c>
      <c r="R33" s="218">
        <f>('تموز 2020'!R33+اب2020!R33+ايلول2020!R33)/3</f>
        <v>14.479999999999999</v>
      </c>
      <c r="S33" s="218">
        <f>('تموز 2020'!S33+اب2020!S33+ايلول2020!S33)/3</f>
        <v>14.479999999999999</v>
      </c>
      <c r="T33" s="218">
        <f>('تموز 2020'!T33+اب2020!T33+ايلول2020!T33)/3</f>
        <v>14.479999999999999</v>
      </c>
      <c r="U33" s="218">
        <f>('تموز 2020'!U33+اب2020!U33+ايلول2020!U33)/3</f>
        <v>0</v>
      </c>
      <c r="V33" s="212">
        <f>('تموز 2020'!V33+اب2020!V33+ايلول2020!V33)/3</f>
        <v>0</v>
      </c>
      <c r="W33" s="212">
        <f>('تموز 2020'!W33+اب2020!W33+ايلول2020!W33)/3</f>
        <v>0</v>
      </c>
    </row>
    <row r="34" spans="1:23" ht="34.5" customHeight="1" thickBot="1">
      <c r="A34" s="1493">
        <v>28</v>
      </c>
      <c r="B34" s="1496" t="s">
        <v>99</v>
      </c>
      <c r="C34" s="218">
        <f>('تموز 2020'!C34+اب2020!C34+ايلول2020!C34)/3</f>
        <v>5</v>
      </c>
      <c r="D34" s="218">
        <f>('تموز 2020'!D34+اب2020!D34+ايلول2020!D34)/3</f>
        <v>5.5</v>
      </c>
      <c r="E34" s="218">
        <f>('تموز 2020'!E34+اب2020!E34+ايلول2020!E34)/3</f>
        <v>6</v>
      </c>
      <c r="F34" s="218"/>
      <c r="G34" s="218"/>
      <c r="H34" s="218">
        <f>('تموز 2020'!H34+اب2020!H34+ايلول2020!H34)/3</f>
        <v>15</v>
      </c>
      <c r="I34" s="218"/>
      <c r="J34" s="218">
        <f>('تموز 2020'!J34+اب2020!J34+ايلول2020!J34)/3</f>
        <v>15</v>
      </c>
      <c r="K34" s="218">
        <f>('تموز 2020'!K34+اب2020!K34+ايلول2020!K34)/3</f>
        <v>15</v>
      </c>
      <c r="L34" s="218">
        <f>('تموز 2020'!L34+اب2020!L34+ايلول2020!L34)/3</f>
        <v>15</v>
      </c>
      <c r="M34" s="218">
        <f>('تموز 2020'!M34+اب2020!M34+ايلول2020!M34)/3</f>
        <v>3.25</v>
      </c>
      <c r="N34" s="218">
        <f>('تموز 2020'!N34+اب2020!N34+ايلول2020!N34)/3</f>
        <v>3.5</v>
      </c>
      <c r="O34" s="218">
        <f>('تموز 2020'!O34+اب2020!O34+ايلول2020!O34)/3</f>
        <v>4</v>
      </c>
      <c r="P34" s="218"/>
      <c r="Q34" s="218">
        <f>('تموز 2020'!Q34+اب2020!Q34+ايلول2020!Q34)/3</f>
        <v>15</v>
      </c>
      <c r="R34" s="218">
        <f>('تموز 2020'!R34+اب2020!R34+ايلول2020!R34)/3</f>
        <v>15</v>
      </c>
      <c r="S34" s="218">
        <f>('تموز 2020'!S34+اب2020!S34+ايلول2020!S34)/3</f>
        <v>15</v>
      </c>
      <c r="T34" s="218">
        <f>('تموز 2020'!T34+اب2020!T34+ايلول2020!T34)/3</f>
        <v>15</v>
      </c>
      <c r="U34" s="218">
        <f>('تموز 2020'!U34+اب2020!U34+ايلول2020!U34)/3</f>
        <v>0</v>
      </c>
      <c r="V34" s="212">
        <f>('تموز 2020'!V34+اب2020!V34+ايلول2020!V34)/3</f>
        <v>0</v>
      </c>
      <c r="W34" s="212">
        <f>('تموز 2020'!W34+اب2020!W34+ايلول2020!W34)/3</f>
        <v>0</v>
      </c>
    </row>
    <row r="35" spans="1:23" ht="34.5" customHeight="1">
      <c r="A35" s="1491">
        <v>29</v>
      </c>
      <c r="B35" s="1496" t="s">
        <v>51</v>
      </c>
      <c r="C35" s="218">
        <f>('تموز 2020'!C35+اب2020!C35+ايلول2020!C35)/3</f>
        <v>5</v>
      </c>
      <c r="D35" s="218">
        <f>('تموز 2020'!D35+اب2020!D35+ايلول2020!D35)/3</f>
        <v>6</v>
      </c>
      <c r="E35" s="218">
        <f>('تموز 2020'!E35+اب2020!E35+ايلول2020!E35)/3</f>
        <v>7</v>
      </c>
      <c r="F35" s="218">
        <f>('تموز 2020'!F35+اب2020!F35+ايلول2020!F35)/3</f>
        <v>8</v>
      </c>
      <c r="G35" s="218"/>
      <c r="H35" s="218"/>
      <c r="I35" s="218"/>
      <c r="J35" s="218">
        <f>('تموز 2020'!J35+اب2020!J35+ايلول2020!J35)/3</f>
        <v>14</v>
      </c>
      <c r="K35" s="218">
        <f>('تموز 2020'!K35+اب2020!K35+ايلول2020!K35)/3</f>
        <v>15</v>
      </c>
      <c r="L35" s="218">
        <f>('تموز 2020'!L35+اب2020!L35+ايلول2020!L35)/3</f>
        <v>16</v>
      </c>
      <c r="M35" s="218">
        <f>('تموز 2020'!M35+اب2020!M35+ايلول2020!M35)/3</f>
        <v>2.5</v>
      </c>
      <c r="N35" s="218">
        <f>('تموز 2020'!N35+اب2020!N35+ايلول2020!N35)/3</f>
        <v>3</v>
      </c>
      <c r="O35" s="218">
        <f>('تموز 2020'!O35+اب2020!O35+ايلول2020!O35)/3</f>
        <v>4</v>
      </c>
      <c r="P35" s="218"/>
      <c r="Q35" s="218">
        <f>('تموز 2020'!Q35+اب2020!Q35+ايلول2020!Q35)/3</f>
        <v>12</v>
      </c>
      <c r="R35" s="218">
        <f>('تموز 2020'!R35+اب2020!R35+ايلول2020!R35)/3</f>
        <v>11</v>
      </c>
      <c r="S35" s="218">
        <f>('تموز 2020'!S35+اب2020!S35+ايلول2020!S35)/3</f>
        <v>10</v>
      </c>
      <c r="T35" s="218"/>
      <c r="U35" s="218">
        <f>('تموز 2020'!U35+اب2020!U35+ايلول2020!U35)/3</f>
        <v>0</v>
      </c>
      <c r="V35" s="212">
        <f>('تموز 2020'!V35+اب2020!V35+ايلول2020!V35)/3</f>
        <v>0</v>
      </c>
      <c r="W35" s="212">
        <f>('تموز 2020'!W35+اب2020!W35+ايلول2020!W35)/3</f>
        <v>0</v>
      </c>
    </row>
    <row r="36" spans="1:21" ht="34.5" customHeight="1" thickBot="1">
      <c r="A36" s="1493">
        <v>30</v>
      </c>
      <c r="B36" s="146" t="s">
        <v>89</v>
      </c>
      <c r="C36" s="218">
        <f>('تموز 2020'!C36+اب2020!C36+ايلول2020!C36)/3</f>
        <v>1</v>
      </c>
      <c r="D36" s="218"/>
      <c r="E36" s="218"/>
      <c r="F36" s="218"/>
      <c r="G36" s="218"/>
      <c r="H36" s="218"/>
      <c r="I36" s="218"/>
      <c r="J36" s="218">
        <f>('تموز 2020'!J36+اب2020!J36+ايلول2020!J36)/3</f>
        <v>9</v>
      </c>
      <c r="K36" s="218">
        <f>('تموز 2020'!K36+اب2020!K36+ايلول2020!K36)/3</f>
        <v>9</v>
      </c>
      <c r="L36" s="218"/>
      <c r="M36" s="218"/>
      <c r="N36" s="218"/>
      <c r="O36" s="218"/>
      <c r="P36" s="218"/>
      <c r="Q36" s="218"/>
      <c r="R36" s="218"/>
      <c r="S36" s="218"/>
      <c r="T36" s="218"/>
      <c r="U36" s="1497"/>
    </row>
    <row r="37" spans="1:23" ht="34.5" customHeight="1">
      <c r="A37" s="1491">
        <v>31</v>
      </c>
      <c r="B37" s="146" t="s">
        <v>90</v>
      </c>
      <c r="C37" s="218">
        <f>('تموز 2020'!C37+اب2020!C37+ايلول2020!C37)/3</f>
        <v>2</v>
      </c>
      <c r="D37" s="218">
        <f>('تموز 2020'!D37+اب2020!D37+ايلول2020!D37)/3</f>
        <v>2.75</v>
      </c>
      <c r="E37" s="218">
        <f>('تموز 2020'!E37+اب2020!E37+ايلول2020!E37)/3</f>
        <v>3.5</v>
      </c>
      <c r="F37" s="218">
        <f>('تموز 2020'!F37+اب2020!F37+ايلول2020!F37)/3</f>
        <v>3.75</v>
      </c>
      <c r="G37" s="218">
        <f>('تموز 2020'!G37+اب2020!G37+ايلول2020!G37)/3</f>
        <v>4</v>
      </c>
      <c r="H37" s="218">
        <f>('تموز 2020'!H37+اب2020!H37+ايلول2020!H37)/3</f>
        <v>11</v>
      </c>
      <c r="I37" s="218">
        <f>('تموز 2020'!I37+اب2020!I37+ايلول2020!I37)/3</f>
        <v>10</v>
      </c>
      <c r="J37" s="218">
        <f>('تموز 2020'!J37+اب2020!J37+ايلول2020!J37)/3</f>
        <v>11</v>
      </c>
      <c r="K37" s="218">
        <f>('تموز 2020'!K37+اب2020!K37+ايلول2020!K37)/3</f>
        <v>12</v>
      </c>
      <c r="L37" s="218">
        <f>('تموز 2020'!L37+اب2020!L37+ايلول2020!L37)/3</f>
        <v>13</v>
      </c>
      <c r="M37" s="218">
        <f>('تموز 2020'!M37+اب2020!M37+ايلول2020!M37)/3</f>
        <v>2</v>
      </c>
      <c r="N37" s="218">
        <f>('تموز 2020'!N37+اب2020!N37+ايلول2020!N37)/3</f>
        <v>2.75</v>
      </c>
      <c r="O37" s="218">
        <f>('تموز 2020'!O37+اب2020!O37+ايلول2020!O37)/3</f>
        <v>2.75</v>
      </c>
      <c r="P37" s="218">
        <f>('تموز 2020'!P37+اب2020!P37+ايلول2020!P37)/3</f>
        <v>3.5</v>
      </c>
      <c r="Q37" s="218">
        <f>('تموز 2020'!Q37+اب2020!Q37+ايلول2020!Q37)/3</f>
        <v>10.5</v>
      </c>
      <c r="R37" s="218">
        <f>('تموز 2020'!R37+اب2020!R37+ايلول2020!R37)/3</f>
        <v>10.5</v>
      </c>
      <c r="S37" s="218">
        <f>('تموز 2020'!S37+اب2020!S37+ايلول2020!S37)/3</f>
        <v>11.5</v>
      </c>
      <c r="T37" s="218">
        <f>('تموز 2020'!T37+اب2020!T37+ايلول2020!T37)/3</f>
        <v>12</v>
      </c>
      <c r="U37" s="218" t="e">
        <f>('تموز 2020'!#REF!+اب2020!#REF!+ايلول2020!#REF!)/3</f>
        <v>#REF!</v>
      </c>
      <c r="V37" s="212" t="e">
        <f>('تموز 2020'!#REF!+اب2020!U37+ايلول2020!#REF!)/3</f>
        <v>#REF!</v>
      </c>
      <c r="W37" s="212" t="e">
        <f>('تموز 2020'!#REF!+اب2020!V37+ايلول2020!#REF!)/3</f>
        <v>#REF!</v>
      </c>
    </row>
    <row r="38" spans="1:23" ht="34.5" customHeight="1" thickBot="1">
      <c r="A38" s="1493">
        <v>32</v>
      </c>
      <c r="B38" s="146" t="s">
        <v>91</v>
      </c>
      <c r="C38" s="218">
        <f>('تموز 2020'!C38+اب2020!C38+ايلول2020!C38)/3</f>
        <v>3.5</v>
      </c>
      <c r="D38" s="218">
        <f>('تموز 2020'!D38+اب2020!D38+ايلول2020!D38)/3</f>
        <v>4.5</v>
      </c>
      <c r="E38" s="218">
        <f>('تموز 2020'!E38+اب2020!E38+ايلول2020!E38)/3</f>
        <v>5.400000000000001</v>
      </c>
      <c r="F38" s="218">
        <f>('تموز 2020'!F38+اب2020!F38+ايلول2020!F38)/3</f>
        <v>5.8</v>
      </c>
      <c r="G38" s="218"/>
      <c r="H38" s="218">
        <f>('تموز 2020'!H38+اب2020!H38+ايلول2020!H38)/3</f>
        <v>14</v>
      </c>
      <c r="I38" s="218">
        <f>('تموز 2020'!I38+اب2020!I38+ايلول2020!I38)/3</f>
        <v>14</v>
      </c>
      <c r="J38" s="218">
        <f>('تموز 2020'!J38+اب2020!J38+ايلول2020!J38)/3</f>
        <v>12</v>
      </c>
      <c r="K38" s="218">
        <f>('تموز 2020'!K38+اب2020!K38+ايلول2020!K38)/3</f>
        <v>12.5</v>
      </c>
      <c r="L38" s="218">
        <f>('تموز 2020'!L38+اب2020!L38+ايلول2020!L38)/3</f>
        <v>13</v>
      </c>
      <c r="M38" s="218">
        <f>('تموز 2020'!M38+اب2020!M38+ايلول2020!M38)/3</f>
        <v>2</v>
      </c>
      <c r="N38" s="218">
        <f>('تموز 2020'!N38+اب2020!N38+ايلول2020!N38)/3</f>
        <v>2.5</v>
      </c>
      <c r="O38" s="218">
        <f>('تموز 2020'!O38+اب2020!O38+ايلول2020!O38)/3</f>
        <v>3</v>
      </c>
      <c r="P38" s="218">
        <f>('تموز 2020'!P38+اب2020!P38+ايلول2020!P38)/3</f>
        <v>3.9</v>
      </c>
      <c r="Q38" s="218">
        <f>('تموز 2020'!Q38+اب2020!Q38+ايلول2020!Q38)/3</f>
        <v>12</v>
      </c>
      <c r="R38" s="218">
        <f>('تموز 2020'!R38+اب2020!R38+ايلول2020!R38)/3</f>
        <v>13</v>
      </c>
      <c r="S38" s="218">
        <f>('تموز 2020'!S38+اب2020!S38+ايلول2020!S38)/3</f>
        <v>14</v>
      </c>
      <c r="T38" s="218"/>
      <c r="U38" s="218">
        <f>('تموز 2020'!U38+اب2020!U38+ايلول2020!U38)/3</f>
        <v>0</v>
      </c>
      <c r="V38" s="212">
        <f>('تموز 2020'!V38+اب2020!V38+ايلول2020!V38)/3</f>
        <v>0</v>
      </c>
      <c r="W38" s="212">
        <f>('تموز 2020'!W38+اب2020!W38+ايلول2020!W38)/3</f>
        <v>0</v>
      </c>
    </row>
    <row r="39" spans="1:21" ht="33" customHeight="1">
      <c r="A39" s="1491">
        <v>33</v>
      </c>
      <c r="B39" s="146" t="s">
        <v>92</v>
      </c>
      <c r="C39" s="218">
        <f>('تموز 2020'!C39+اب2020!C39+ايلول2020!C39)/3</f>
        <v>4</v>
      </c>
      <c r="D39" s="218">
        <f>('تموز 2020'!D39+اب2020!D39+ايلول2020!D39)/3</f>
        <v>3.5</v>
      </c>
      <c r="E39" s="218">
        <f>('تموز 2020'!E39+اب2020!E39+ايلول2020!E39)/3</f>
        <v>4.75</v>
      </c>
      <c r="F39" s="218">
        <f>('تموز 2020'!F39+اب2020!F39+ايلول2020!F39)/3</f>
        <v>6</v>
      </c>
      <c r="G39" s="218">
        <f>('تموز 2020'!G39+اب2020!G39+ايلول2020!G39)/3</f>
        <v>7</v>
      </c>
      <c r="H39" s="218">
        <f>('تموز 2020'!H39+اب2020!H39+ايلول2020!H39)/3</f>
        <v>12</v>
      </c>
      <c r="I39" s="218">
        <f>('تموز 2020'!I39+اب2020!I39+ايلول2020!I39)/3</f>
        <v>12</v>
      </c>
      <c r="J39" s="218">
        <f>('تموز 2020'!J39+اب2020!J39+ايلول2020!J39)/3</f>
        <v>13</v>
      </c>
      <c r="K39" s="218">
        <f>('تموز 2020'!K39+اب2020!K39+ايلول2020!K39)/3</f>
        <v>13.5</v>
      </c>
      <c r="L39" s="218">
        <f>('تموز 2020'!L39+اب2020!L39+ايلول2020!L39)/3</f>
        <v>14</v>
      </c>
      <c r="M39" s="218">
        <f>('تموز 2020'!M39+اب2020!M39+ايلول2020!M39)/3</f>
        <v>3</v>
      </c>
      <c r="N39" s="218">
        <f>('تموز 2020'!N39+اب2020!N39+ايلول2020!N39)/3</f>
        <v>4</v>
      </c>
      <c r="O39" s="218">
        <f>('تموز 2020'!O39+اب2020!O39+ايلول2020!O39)/3</f>
        <v>5</v>
      </c>
      <c r="P39" s="218">
        <f>('تموز 2020'!P39+اب2020!P39+ايلول2020!P39)/3</f>
        <v>5.75</v>
      </c>
      <c r="Q39" s="218">
        <f>('تموز 2020'!Q39+اب2020!Q39+ايلول2020!Q39)/3</f>
        <v>9</v>
      </c>
      <c r="R39" s="218">
        <f>('تموز 2020'!R39+اب2020!R39+ايلول2020!R39)/3</f>
        <v>10</v>
      </c>
      <c r="S39" s="218">
        <f>('تموز 2020'!S39+اب2020!S39+ايلول2020!S39)/3</f>
        <v>11</v>
      </c>
      <c r="T39" s="218">
        <f>('تموز 2020'!T39+اب2020!T39+ايلول2020!T39)/3</f>
        <v>12</v>
      </c>
      <c r="U39" s="1502"/>
    </row>
    <row r="40" spans="1:21" ht="34.5" customHeight="1" thickBot="1">
      <c r="A40" s="1493">
        <v>34</v>
      </c>
      <c r="B40" s="146" t="s">
        <v>74</v>
      </c>
      <c r="C40" s="218"/>
      <c r="D40" s="218"/>
      <c r="E40" s="218">
        <f>('تموز 2020'!E40+اب2020!E40+ايلول2020!E40)/3</f>
        <v>6</v>
      </c>
      <c r="F40" s="218"/>
      <c r="G40" s="218"/>
      <c r="H40" s="218"/>
      <c r="I40" s="218"/>
      <c r="J40" s="218"/>
      <c r="K40" s="218">
        <f>('تموز 2020'!K40+اب2020!K40+ايلول2020!K40)/3</f>
        <v>8</v>
      </c>
      <c r="L40" s="218"/>
      <c r="M40" s="218"/>
      <c r="N40" s="218"/>
      <c r="O40" s="218"/>
      <c r="P40" s="218"/>
      <c r="Q40" s="218"/>
      <c r="R40" s="218"/>
      <c r="S40" s="218"/>
      <c r="T40" s="218"/>
      <c r="U40" s="1503"/>
    </row>
    <row r="41" spans="1:23" ht="34.5" customHeight="1">
      <c r="A41" s="1491">
        <v>35</v>
      </c>
      <c r="B41" s="146" t="s">
        <v>53</v>
      </c>
      <c r="C41" s="218"/>
      <c r="D41" s="218">
        <f>('تموز 2020'!D41+اب2020!D41)/2</f>
        <v>3.32</v>
      </c>
      <c r="E41" s="218"/>
      <c r="F41" s="218"/>
      <c r="G41" s="218"/>
      <c r="H41" s="218"/>
      <c r="I41" s="218">
        <f>('تموز 2020'!I41+اب2020!I41)/2</f>
        <v>9.07</v>
      </c>
      <c r="J41" s="218">
        <f>('تموز 2020'!J41+اب2020!J41)/2</f>
        <v>11.43</v>
      </c>
      <c r="K41" s="218"/>
      <c r="L41" s="218">
        <f>('تموز 2020'!L41+اب2020!L41)/2</f>
        <v>11.2</v>
      </c>
      <c r="M41" s="218"/>
      <c r="N41" s="218">
        <f>('تموز 2020'!N41+اب2020!N41)/2</f>
        <v>3.49</v>
      </c>
      <c r="O41" s="218"/>
      <c r="P41" s="218"/>
      <c r="Q41" s="218"/>
      <c r="R41" s="218"/>
      <c r="S41" s="218">
        <f>('تموز 2020'!S41+اب2020!S41)/2</f>
        <v>9</v>
      </c>
      <c r="T41" s="218">
        <f>('تموز 2020'!T41+اب2020!T41)/2</f>
        <v>8.3</v>
      </c>
      <c r="U41" s="218" t="e">
        <f>('تموز 2020'!U41+اب2020!U41+ايلول2020!#REF!)/3</f>
        <v>#REF!</v>
      </c>
      <c r="V41" s="212" t="e">
        <f>('تموز 2020'!V41+اب2020!V41+ايلول2020!#REF!)/3</f>
        <v>#REF!</v>
      </c>
      <c r="W41" s="212" t="e">
        <f>('تموز 2020'!W41+اب2020!W41+ايلول2020!#REF!)/3</f>
        <v>#REF!</v>
      </c>
    </row>
    <row r="42" spans="1:23" ht="34.5" customHeight="1">
      <c r="A42" s="1493">
        <v>36</v>
      </c>
      <c r="B42" s="216" t="s">
        <v>115</v>
      </c>
      <c r="C42" s="218">
        <f>('تموز 2020'!C42+اب2020!C42+ايلول2020!C41)/3</f>
        <v>4</v>
      </c>
      <c r="D42" s="218">
        <f>('تموز 2020'!D42+اب2020!D42+ايلول2020!D41)/3</f>
        <v>5.2</v>
      </c>
      <c r="E42" s="218">
        <f>('تموز 2020'!E42+اب2020!E42+ايلول2020!E41)/3</f>
        <v>5.3</v>
      </c>
      <c r="F42" s="218"/>
      <c r="G42" s="218"/>
      <c r="H42" s="218">
        <f>('تموز 2020'!H42+اب2020!H42+ايلول2020!H41)/3</f>
        <v>10.5</v>
      </c>
      <c r="I42" s="218"/>
      <c r="J42" s="218">
        <f>('تموز 2020'!J42+اب2020!J42+ايلول2020!J41)/3</f>
        <v>12.5</v>
      </c>
      <c r="K42" s="218">
        <f>('تموز 2020'!K42+اب2020!K42+ايلول2020!K41)/3</f>
        <v>13.5</v>
      </c>
      <c r="L42" s="218"/>
      <c r="M42" s="218">
        <f>('تموز 2020'!M42+اب2020!M42+ايلول2020!M41)/3</f>
        <v>1.5</v>
      </c>
      <c r="N42" s="218">
        <f>('تموز 2020'!N42+اب2020!N42+ايلول2020!N41)/3</f>
        <v>1.8999999999999997</v>
      </c>
      <c r="O42" s="218">
        <f>('تموز 2020'!O42+اب2020!O42+ايلول2020!O41)/3</f>
        <v>2.58</v>
      </c>
      <c r="P42" s="218">
        <f>('تموز 2020'!P42+اب2020!P42+ايلول2020!P41)/3</f>
        <v>5</v>
      </c>
      <c r="Q42" s="218">
        <f>('تموز 2020'!Q42+اب2020!Q42+ايلول2020!Q41)/3</f>
        <v>9.75</v>
      </c>
      <c r="R42" s="218">
        <f>('تموز 2020'!R42+اب2020!R42+ايلول2020!R41)/3</f>
        <v>10.75</v>
      </c>
      <c r="S42" s="218">
        <f>('تموز 2020'!S42+اب2020!S42+ايلول2020!S41)/3</f>
        <v>10.75</v>
      </c>
      <c r="T42" s="218">
        <f>('تموز 2020'!T42+اب2020!T42+ايلول2020!T41)/3</f>
        <v>11.5</v>
      </c>
      <c r="U42" s="218">
        <f>('تموز 2020'!U42+اب2020!U42+ايلول2020!U41)/3</f>
        <v>0</v>
      </c>
      <c r="V42" s="212">
        <f>('تموز 2020'!V42+اب2020!V42+ايلول2020!V41)/3</f>
        <v>0</v>
      </c>
      <c r="W42" s="212">
        <f>('تموز 2020'!W42+اب2020!W42+ايلول2020!W41)/3</f>
        <v>0</v>
      </c>
    </row>
    <row r="43" spans="1:23" ht="34.5" customHeight="1">
      <c r="A43" s="1504">
        <v>37</v>
      </c>
      <c r="B43" s="420" t="s">
        <v>194</v>
      </c>
      <c r="C43" s="218"/>
      <c r="D43" s="218">
        <f>('تموز 2020'!D43+اب2020!D43+ايلول2020!D42)/3</f>
        <v>6</v>
      </c>
      <c r="E43" s="218">
        <f>('تموز 2020'!E43+اب2020!E43+ايلول2020!E42)/3</f>
        <v>6.878333333333333</v>
      </c>
      <c r="F43" s="218">
        <f>('تموز 2020'!F43+اب2020!F43+ايلول2020!F42)/3</f>
        <v>7.75</v>
      </c>
      <c r="G43" s="218"/>
      <c r="H43" s="218"/>
      <c r="I43" s="218"/>
      <c r="J43" s="218"/>
      <c r="K43" s="218"/>
      <c r="L43" s="218">
        <f>('تموز 2020'!L43+اب2020!L43+ايلول2020!L42)/3</f>
        <v>3.1933333333333334</v>
      </c>
      <c r="M43" s="218"/>
      <c r="N43" s="218">
        <f>('تموز 2020'!N43+اب2020!N43+ايلول2020!N42)/3</f>
        <v>3.75</v>
      </c>
      <c r="O43" s="218">
        <f>('تموز 2020'!O43+اب2020!O43+ايلول2020!O42)/3</f>
        <v>4.25</v>
      </c>
      <c r="P43" s="218"/>
      <c r="Q43" s="218"/>
      <c r="R43" s="218"/>
      <c r="S43" s="218">
        <f>('تموز 2020'!S43+اب2020!S43+ايلول2020!S42)/3</f>
        <v>0.14</v>
      </c>
      <c r="T43" s="218"/>
      <c r="U43" s="218">
        <f>('تموز 2020'!U43+اب2020!U43+ايلول2020!U42)/3</f>
        <v>0</v>
      </c>
      <c r="V43" s="212">
        <f>('تموز 2020'!V43+اب2020!V43+ايلول2020!V42)/3</f>
        <v>0</v>
      </c>
      <c r="W43" s="212">
        <f>('تموز 2020'!W43+اب2020!W43+ايلول2020!W42)/3</f>
        <v>0</v>
      </c>
    </row>
    <row r="44" spans="1:21" ht="43.5" customHeight="1" thickBot="1">
      <c r="A44" s="1505" t="s">
        <v>35</v>
      </c>
      <c r="B44" s="1505"/>
      <c r="C44" s="218">
        <f aca="true" t="shared" si="0" ref="C44:T44">AVERAGE(C7:C43)</f>
        <v>3.2808064516129036</v>
      </c>
      <c r="D44" s="218">
        <f t="shared" si="0"/>
        <v>3.988333333333333</v>
      </c>
      <c r="E44" s="218">
        <f t="shared" si="0"/>
        <v>4.843125</v>
      </c>
      <c r="F44" s="218">
        <f t="shared" si="0"/>
        <v>5.613888888888889</v>
      </c>
      <c r="G44" s="218">
        <f t="shared" si="0"/>
        <v>3.6875</v>
      </c>
      <c r="H44" s="218">
        <f t="shared" si="0"/>
        <v>13.821428571428571</v>
      </c>
      <c r="I44" s="218">
        <f t="shared" si="0"/>
        <v>13.115</v>
      </c>
      <c r="J44" s="218">
        <f t="shared" si="0"/>
        <v>12.685913978494625</v>
      </c>
      <c r="K44" s="218">
        <f t="shared" si="0"/>
        <v>11.736111111111109</v>
      </c>
      <c r="L44" s="218">
        <f t="shared" si="0"/>
        <v>11.269666666666666</v>
      </c>
      <c r="M44" s="218">
        <f t="shared" si="0"/>
        <v>1.743392857142857</v>
      </c>
      <c r="N44" s="218">
        <f t="shared" si="0"/>
        <v>2.2633333333333336</v>
      </c>
      <c r="O44" s="218">
        <f t="shared" si="0"/>
        <v>2.826206896551724</v>
      </c>
      <c r="P44" s="218">
        <f t="shared" si="0"/>
        <v>3.4277777777777776</v>
      </c>
      <c r="Q44" s="218">
        <f t="shared" si="0"/>
        <v>12.43896551724138</v>
      </c>
      <c r="R44" s="218">
        <f t="shared" si="0"/>
        <v>11.074444444444444</v>
      </c>
      <c r="S44" s="218">
        <f t="shared" si="0"/>
        <v>10.396521739130433</v>
      </c>
      <c r="T44" s="218">
        <f t="shared" si="0"/>
        <v>10.674761904761905</v>
      </c>
      <c r="U44" s="1503"/>
    </row>
    <row r="45" spans="1:21" ht="30.75" customHeight="1">
      <c r="A45" s="156"/>
      <c r="B45" s="156"/>
      <c r="C45" s="157"/>
      <c r="D45" s="157"/>
      <c r="E45" s="157"/>
      <c r="F45" s="157"/>
      <c r="G45" s="157"/>
      <c r="H45" s="157"/>
      <c r="I45" s="157"/>
      <c r="J45" s="157"/>
      <c r="K45" s="157"/>
      <c r="L45" s="157"/>
      <c r="M45" s="157"/>
      <c r="N45" s="158"/>
      <c r="O45" s="158"/>
      <c r="P45" s="157"/>
      <c r="Q45" s="157"/>
      <c r="R45" s="157"/>
      <c r="S45" s="157"/>
      <c r="T45" s="599" t="e">
        <f>(T44+T42+T41+T39+#REF!+T37+T34+T33+#REF!+T32+#REF!+T30+T15+T11+T8+T7)*16</f>
        <v>#REF!</v>
      </c>
      <c r="U45" s="155"/>
    </row>
    <row r="46" spans="1:21" ht="18.75" customHeight="1">
      <c r="A46" s="45"/>
      <c r="B46" s="45"/>
      <c r="C46" s="46"/>
      <c r="D46" s="46"/>
      <c r="E46" s="46"/>
      <c r="F46" s="46"/>
      <c r="G46" s="46"/>
      <c r="H46" s="46"/>
      <c r="I46" s="46"/>
      <c r="J46" s="46"/>
      <c r="K46" s="46"/>
      <c r="L46" s="46"/>
      <c r="M46" s="46"/>
      <c r="N46" s="47"/>
      <c r="O46" s="47"/>
      <c r="P46" s="46"/>
      <c r="Q46" s="46"/>
      <c r="R46" s="46"/>
      <c r="S46" s="46"/>
      <c r="T46" s="46"/>
      <c r="U46" s="12"/>
    </row>
    <row r="47" spans="1:21" ht="89.25" customHeight="1">
      <c r="A47" s="1022" t="s">
        <v>153</v>
      </c>
      <c r="B47" s="1022"/>
      <c r="C47" s="160"/>
      <c r="D47" s="160"/>
      <c r="E47" s="160"/>
      <c r="F47" s="160"/>
      <c r="G47" s="160"/>
      <c r="H47" s="160"/>
      <c r="I47" s="160"/>
      <c r="J47" s="160"/>
      <c r="K47" s="160"/>
      <c r="L47" s="160"/>
      <c r="M47" s="160"/>
      <c r="N47" s="160"/>
      <c r="O47" s="160"/>
      <c r="P47" s="160"/>
      <c r="Q47" s="160"/>
      <c r="R47" s="160"/>
      <c r="S47" s="160"/>
      <c r="T47" s="160"/>
      <c r="U47" s="13"/>
    </row>
    <row r="48" spans="1:21" ht="41.25" customHeight="1" thickBot="1">
      <c r="A48" s="1023" t="s">
        <v>179</v>
      </c>
      <c r="B48" s="1023"/>
      <c r="C48" s="1023"/>
      <c r="D48" s="1023"/>
      <c r="E48" s="1023"/>
      <c r="F48" s="1023"/>
      <c r="G48" s="1023"/>
      <c r="H48" s="1023"/>
      <c r="I48" s="1023"/>
      <c r="J48" s="1023"/>
      <c r="K48" s="1023"/>
      <c r="L48" s="1023"/>
      <c r="M48" s="1023"/>
      <c r="N48" s="1023"/>
      <c r="O48" s="1023"/>
      <c r="P48" s="1023"/>
      <c r="Q48" s="1023"/>
      <c r="R48" s="1023"/>
      <c r="S48" s="1023"/>
      <c r="T48" s="1023"/>
      <c r="U48" s="13"/>
    </row>
    <row r="49" spans="1:21" ht="35.25" customHeight="1">
      <c r="A49" s="1024" t="s">
        <v>101</v>
      </c>
      <c r="B49" s="1024"/>
      <c r="C49" s="1024" t="s">
        <v>1</v>
      </c>
      <c r="D49" s="1024"/>
      <c r="E49" s="1024"/>
      <c r="F49" s="1024"/>
      <c r="G49" s="1024"/>
      <c r="H49" s="1024"/>
      <c r="I49" s="1024"/>
      <c r="J49" s="1024"/>
      <c r="K49" s="1024"/>
      <c r="L49" s="1024"/>
      <c r="M49" s="1024" t="s">
        <v>2</v>
      </c>
      <c r="N49" s="1024"/>
      <c r="O49" s="1024"/>
      <c r="P49" s="1024"/>
      <c r="Q49" s="1024"/>
      <c r="R49" s="1024"/>
      <c r="S49" s="1024"/>
      <c r="T49" s="1024"/>
      <c r="U49" s="13"/>
    </row>
    <row r="50" spans="1:21" ht="65.25" customHeight="1">
      <c r="A50" s="1020"/>
      <c r="B50" s="1020"/>
      <c r="C50" s="1020" t="s">
        <v>3</v>
      </c>
      <c r="D50" s="1020"/>
      <c r="E50" s="1020"/>
      <c r="F50" s="1020"/>
      <c r="G50" s="1020"/>
      <c r="H50" s="1020" t="s">
        <v>4</v>
      </c>
      <c r="I50" s="1020"/>
      <c r="J50" s="1020"/>
      <c r="K50" s="1020"/>
      <c r="L50" s="1020"/>
      <c r="M50" s="1020" t="s">
        <v>5</v>
      </c>
      <c r="N50" s="1020"/>
      <c r="O50" s="1020"/>
      <c r="P50" s="1020"/>
      <c r="Q50" s="1020" t="s">
        <v>6</v>
      </c>
      <c r="R50" s="1020"/>
      <c r="S50" s="1020"/>
      <c r="T50" s="1020"/>
      <c r="U50" s="12"/>
    </row>
    <row r="51" spans="1:21" ht="62.25" customHeight="1">
      <c r="A51" s="1020"/>
      <c r="B51" s="1020"/>
      <c r="C51" s="1021" t="s">
        <v>7</v>
      </c>
      <c r="D51" s="1020" t="s">
        <v>8</v>
      </c>
      <c r="E51" s="1020"/>
      <c r="F51" s="1020"/>
      <c r="G51" s="1020"/>
      <c r="H51" s="1021" t="s">
        <v>9</v>
      </c>
      <c r="I51" s="1021" t="s">
        <v>10</v>
      </c>
      <c r="J51" s="1020" t="s">
        <v>11</v>
      </c>
      <c r="K51" s="1020"/>
      <c r="L51" s="1020"/>
      <c r="M51" s="1021" t="s">
        <v>36</v>
      </c>
      <c r="N51" s="1020" t="s">
        <v>12</v>
      </c>
      <c r="O51" s="1020"/>
      <c r="P51" s="1020"/>
      <c r="Q51" s="1020" t="s">
        <v>11</v>
      </c>
      <c r="R51" s="1020"/>
      <c r="S51" s="1020"/>
      <c r="T51" s="1020"/>
      <c r="U51" s="12"/>
    </row>
    <row r="52" spans="1:21" ht="135.75" customHeight="1">
      <c r="A52" s="1020"/>
      <c r="B52" s="1020"/>
      <c r="C52" s="1021"/>
      <c r="D52" s="217" t="s">
        <v>13</v>
      </c>
      <c r="E52" s="217" t="s">
        <v>14</v>
      </c>
      <c r="F52" s="217" t="s">
        <v>15</v>
      </c>
      <c r="G52" s="217" t="s">
        <v>16</v>
      </c>
      <c r="H52" s="1021"/>
      <c r="I52" s="1021"/>
      <c r="J52" s="217" t="s">
        <v>17</v>
      </c>
      <c r="K52" s="217" t="s">
        <v>18</v>
      </c>
      <c r="L52" s="217" t="s">
        <v>19</v>
      </c>
      <c r="M52" s="1021"/>
      <c r="N52" s="217" t="s">
        <v>20</v>
      </c>
      <c r="O52" s="217" t="s">
        <v>21</v>
      </c>
      <c r="P52" s="217" t="s">
        <v>22</v>
      </c>
      <c r="Q52" s="217" t="s">
        <v>23</v>
      </c>
      <c r="R52" s="217" t="s">
        <v>24</v>
      </c>
      <c r="S52" s="217" t="s">
        <v>25</v>
      </c>
      <c r="T52" s="217" t="s">
        <v>37</v>
      </c>
      <c r="U52" s="12"/>
    </row>
    <row r="53" spans="1:23" ht="43.5" customHeight="1">
      <c r="A53" s="213">
        <v>1</v>
      </c>
      <c r="B53" s="214" t="s">
        <v>27</v>
      </c>
      <c r="C53" s="218">
        <v>4</v>
      </c>
      <c r="D53" s="218">
        <v>5</v>
      </c>
      <c r="E53" s="218">
        <v>6</v>
      </c>
      <c r="F53" s="218">
        <v>7</v>
      </c>
      <c r="G53" s="218"/>
      <c r="H53" s="218"/>
      <c r="I53" s="218"/>
      <c r="J53" s="218"/>
      <c r="K53" s="218">
        <v>6</v>
      </c>
      <c r="L53" s="218">
        <v>6</v>
      </c>
      <c r="M53" s="218">
        <v>1</v>
      </c>
      <c r="N53" s="218">
        <v>1</v>
      </c>
      <c r="O53" s="218">
        <v>1.5</v>
      </c>
      <c r="P53" s="218"/>
      <c r="Q53" s="218"/>
      <c r="R53" s="218"/>
      <c r="S53" s="218"/>
      <c r="T53" s="218"/>
      <c r="U53" s="218" t="e">
        <f>('تموز 2020'!#REF!+اب2020!#REF!+ايلول2020!U52)/3</f>
        <v>#REF!</v>
      </c>
      <c r="V53" s="218">
        <f>('تموز 2020'!U51+اب2020!U51+ايلول2020!V52)/3</f>
        <v>0</v>
      </c>
      <c r="W53" s="218">
        <f>('تموز 2020'!V51+اب2020!V51+ايلول2020!W52)/3</f>
        <v>0</v>
      </c>
    </row>
    <row r="54" spans="1:25" ht="63.75" customHeight="1">
      <c r="A54" s="213">
        <v>2</v>
      </c>
      <c r="B54" s="145" t="s">
        <v>52</v>
      </c>
      <c r="C54" s="218">
        <v>3</v>
      </c>
      <c r="D54" s="218">
        <v>2</v>
      </c>
      <c r="E54" s="218">
        <v>3</v>
      </c>
      <c r="F54" s="218">
        <v>4</v>
      </c>
      <c r="G54" s="218"/>
      <c r="H54" s="218">
        <v>14</v>
      </c>
      <c r="I54" s="218">
        <v>14</v>
      </c>
      <c r="J54" s="218">
        <v>8</v>
      </c>
      <c r="K54" s="218">
        <v>10</v>
      </c>
      <c r="L54" s="218">
        <v>12</v>
      </c>
      <c r="M54" s="218"/>
      <c r="N54" s="218"/>
      <c r="O54" s="218"/>
      <c r="P54" s="218"/>
      <c r="Q54" s="218"/>
      <c r="R54" s="218"/>
      <c r="S54" s="218"/>
      <c r="T54" s="218"/>
      <c r="U54" s="14"/>
      <c r="V54" s="8"/>
      <c r="W54" s="8"/>
      <c r="X54" s="8"/>
      <c r="Y54" s="8"/>
    </row>
    <row r="55" spans="1:25" ht="45" customHeight="1">
      <c r="A55" s="213">
        <v>3</v>
      </c>
      <c r="B55" s="214" t="s">
        <v>28</v>
      </c>
      <c r="C55" s="218">
        <v>3</v>
      </c>
      <c r="D55" s="218">
        <v>3.5</v>
      </c>
      <c r="E55" s="218">
        <v>4</v>
      </c>
      <c r="F55" s="218">
        <v>5</v>
      </c>
      <c r="G55" s="218"/>
      <c r="H55" s="218">
        <v>10</v>
      </c>
      <c r="I55" s="218">
        <v>10</v>
      </c>
      <c r="J55" s="218">
        <v>8</v>
      </c>
      <c r="K55" s="218">
        <v>10</v>
      </c>
      <c r="L55" s="218">
        <v>10</v>
      </c>
      <c r="M55" s="218"/>
      <c r="N55" s="218"/>
      <c r="O55" s="218"/>
      <c r="P55" s="218"/>
      <c r="Q55" s="218"/>
      <c r="R55" s="218"/>
      <c r="S55" s="218"/>
      <c r="T55" s="218"/>
      <c r="U55" s="104" t="e">
        <f>('تموز 2020'!#REF!+اب2020!#REF!+ايلول2020!U54)/3</f>
        <v>#REF!</v>
      </c>
      <c r="V55" s="104">
        <f>('تموز 2020'!U53+اب2020!U53+ايلول2020!V54)/3</f>
        <v>0</v>
      </c>
      <c r="W55" s="104">
        <f>('تموز 2020'!V53+اب2020!V53+ايلول2020!W54)/3</f>
        <v>0</v>
      </c>
      <c r="X55" s="4"/>
      <c r="Y55" s="4"/>
    </row>
    <row r="56" spans="1:25" ht="48.75" customHeight="1" thickBot="1">
      <c r="A56" s="1019" t="s">
        <v>39</v>
      </c>
      <c r="B56" s="1019"/>
      <c r="C56" s="219">
        <f>AVERAGE(C53:C55)</f>
        <v>3.3333333333333335</v>
      </c>
      <c r="D56" s="219">
        <f>AVERAGE(D53:D55)</f>
        <v>3.5</v>
      </c>
      <c r="E56" s="219">
        <f>AVERAGE(E53:E55)</f>
        <v>4.333333333333333</v>
      </c>
      <c r="F56" s="219">
        <f>AVERAGE(F53:F55)</f>
        <v>5.333333333333333</v>
      </c>
      <c r="G56" s="219"/>
      <c r="H56" s="220">
        <f aca="true" t="shared" si="1" ref="H56:O56">AVERAGE(H53:H55)</f>
        <v>12</v>
      </c>
      <c r="I56" s="220">
        <f t="shared" si="1"/>
        <v>12</v>
      </c>
      <c r="J56" s="220">
        <f t="shared" si="1"/>
        <v>8</v>
      </c>
      <c r="K56" s="220">
        <f t="shared" si="1"/>
        <v>8.666666666666666</v>
      </c>
      <c r="L56" s="220">
        <f t="shared" si="1"/>
        <v>9.333333333333334</v>
      </c>
      <c r="M56" s="219">
        <f t="shared" si="1"/>
        <v>1</v>
      </c>
      <c r="N56" s="219">
        <f t="shared" si="1"/>
        <v>1</v>
      </c>
      <c r="O56" s="219">
        <f t="shared" si="1"/>
        <v>1.5</v>
      </c>
      <c r="P56" s="219"/>
      <c r="Q56" s="221"/>
      <c r="R56" s="221"/>
      <c r="S56" s="221"/>
      <c r="T56" s="221"/>
      <c r="U56" s="15"/>
      <c r="V56" s="4"/>
      <c r="W56" s="3"/>
      <c r="X56" s="3"/>
      <c r="Y56" s="3"/>
    </row>
    <row r="57" spans="1:25" ht="24" customHeight="1">
      <c r="A57" s="30"/>
      <c r="B57" s="30"/>
      <c r="C57" s="12"/>
      <c r="D57" s="12"/>
      <c r="E57" s="12"/>
      <c r="F57" s="12"/>
      <c r="G57" s="12"/>
      <c r="H57" s="12"/>
      <c r="I57" s="12"/>
      <c r="J57" s="12"/>
      <c r="K57" s="12"/>
      <c r="L57" s="12"/>
      <c r="M57" s="12"/>
      <c r="N57" s="12"/>
      <c r="O57" s="12"/>
      <c r="P57" s="12"/>
      <c r="Q57" s="12"/>
      <c r="R57" s="12"/>
      <c r="S57" s="12"/>
      <c r="T57" s="12"/>
      <c r="U57" s="15"/>
      <c r="V57" s="4"/>
      <c r="W57" s="7"/>
      <c r="X57" s="7"/>
      <c r="Y57" s="7"/>
    </row>
    <row r="58" spans="1:20" ht="30">
      <c r="A58" s="39"/>
      <c r="B58" s="11"/>
      <c r="C58" s="11"/>
      <c r="D58" s="11"/>
      <c r="E58" s="928"/>
      <c r="F58" s="928"/>
      <c r="G58" s="928"/>
      <c r="H58" s="928"/>
      <c r="I58" s="928"/>
      <c r="J58" s="928"/>
      <c r="K58" s="928"/>
      <c r="L58" s="928"/>
      <c r="M58" s="928"/>
      <c r="N58" s="928"/>
      <c r="O58" s="928"/>
      <c r="P58" s="928"/>
      <c r="Q58" s="928"/>
      <c r="R58" s="928"/>
      <c r="S58" s="928"/>
      <c r="T58" s="928"/>
    </row>
    <row r="59" spans="1:20" ht="30">
      <c r="A59" s="39"/>
      <c r="B59" s="39"/>
      <c r="C59" s="39"/>
      <c r="D59" s="39"/>
      <c r="E59" s="39"/>
      <c r="F59" s="39"/>
      <c r="G59" s="39"/>
      <c r="H59" s="39"/>
      <c r="I59" s="39"/>
      <c r="J59" s="39"/>
      <c r="K59" s="39"/>
      <c r="L59" s="39"/>
      <c r="M59" s="39"/>
      <c r="N59" s="39"/>
      <c r="O59" s="39"/>
      <c r="P59" s="39"/>
      <c r="Q59" s="39"/>
      <c r="R59" s="39"/>
      <c r="S59" s="39"/>
      <c r="T59" s="39"/>
    </row>
    <row r="60" spans="1:20" ht="30">
      <c r="A60" s="39"/>
      <c r="B60" s="39"/>
      <c r="C60" s="39"/>
      <c r="D60" s="39"/>
      <c r="E60" s="39"/>
      <c r="F60" s="39"/>
      <c r="G60" s="39"/>
      <c r="H60" s="39"/>
      <c r="I60" s="39"/>
      <c r="J60" s="39"/>
      <c r="K60" s="39"/>
      <c r="L60" s="39"/>
      <c r="M60" s="39"/>
      <c r="N60" s="39"/>
      <c r="O60" s="39"/>
      <c r="P60" s="39"/>
      <c r="Q60" s="39"/>
      <c r="R60" s="39"/>
      <c r="S60" s="39"/>
      <c r="T60" s="39"/>
    </row>
    <row r="61" spans="2:20" ht="30">
      <c r="B61" s="11"/>
      <c r="C61" s="11"/>
      <c r="D61" s="11"/>
      <c r="E61" s="11"/>
      <c r="F61" s="11"/>
      <c r="G61" s="11"/>
      <c r="H61" s="11"/>
      <c r="I61" s="11"/>
      <c r="J61" s="11"/>
      <c r="K61" s="11"/>
      <c r="L61" s="11"/>
      <c r="M61" s="11"/>
      <c r="N61" s="11"/>
      <c r="O61" s="11"/>
      <c r="P61" s="11"/>
      <c r="Q61" s="11"/>
      <c r="R61" s="11"/>
      <c r="S61" s="11"/>
      <c r="T61" s="11"/>
    </row>
    <row r="62" spans="2:20" ht="30">
      <c r="B62" s="11"/>
      <c r="C62" s="11"/>
      <c r="D62" s="11"/>
      <c r="E62" s="11"/>
      <c r="F62" s="11"/>
      <c r="G62" s="11"/>
      <c r="H62" s="11"/>
      <c r="I62" s="11"/>
      <c r="J62" s="11"/>
      <c r="K62" s="11"/>
      <c r="L62" s="11"/>
      <c r="M62" s="11"/>
      <c r="N62" s="11"/>
      <c r="O62" s="11"/>
      <c r="P62" s="11"/>
      <c r="Q62" s="11"/>
      <c r="R62" s="11"/>
      <c r="S62" s="11"/>
      <c r="T62" s="11"/>
    </row>
    <row r="63" spans="2:20" ht="30">
      <c r="B63" s="11"/>
      <c r="C63" s="11"/>
      <c r="D63" s="11"/>
      <c r="E63" s="11"/>
      <c r="F63" s="11"/>
      <c r="G63" s="11"/>
      <c r="H63" s="11"/>
      <c r="I63" s="11"/>
      <c r="J63" s="11"/>
      <c r="K63" s="11"/>
      <c r="L63" s="11"/>
      <c r="M63" s="11"/>
      <c r="N63" s="11"/>
      <c r="O63" s="11"/>
      <c r="P63" s="11"/>
      <c r="Q63" s="11"/>
      <c r="R63" s="11"/>
      <c r="S63" s="11"/>
      <c r="T63" s="11"/>
    </row>
    <row r="64" spans="2:20" ht="30">
      <c r="B64" s="11"/>
      <c r="C64" s="11"/>
      <c r="D64" s="11"/>
      <c r="E64" s="11"/>
      <c r="F64" s="11"/>
      <c r="G64" s="11"/>
      <c r="H64" s="11"/>
      <c r="I64" s="11"/>
      <c r="J64" s="11"/>
      <c r="K64" s="11"/>
      <c r="L64" s="11"/>
      <c r="M64" s="11"/>
      <c r="N64" s="11"/>
      <c r="O64" s="11"/>
      <c r="P64" s="11"/>
      <c r="Q64" s="11"/>
      <c r="R64" s="11"/>
      <c r="S64" s="11"/>
      <c r="T64" s="11"/>
    </row>
    <row r="65" ht="30">
      <c r="B65" s="40"/>
    </row>
    <row r="66" ht="30">
      <c r="B66" s="41"/>
    </row>
    <row r="67" ht="30">
      <c r="B67" s="42"/>
    </row>
    <row r="68" ht="30">
      <c r="B68" s="42"/>
    </row>
    <row r="69" ht="30">
      <c r="B69" s="43"/>
    </row>
    <row r="70" ht="30">
      <c r="B70" s="44"/>
    </row>
  </sheetData>
  <sheetProtection/>
  <mergeCells count="37">
    <mergeCell ref="C5:C6"/>
    <mergeCell ref="D5:G5"/>
    <mergeCell ref="N5:P5"/>
    <mergeCell ref="B2:U2"/>
    <mergeCell ref="A3:B6"/>
    <mergeCell ref="C3:L3"/>
    <mergeCell ref="M3:T3"/>
    <mergeCell ref="C4:G4"/>
    <mergeCell ref="H4:L4"/>
    <mergeCell ref="Q4:T4"/>
    <mergeCell ref="I51:I52"/>
    <mergeCell ref="J51:L51"/>
    <mergeCell ref="M51:M52"/>
    <mergeCell ref="H5:H6"/>
    <mergeCell ref="I5:I6"/>
    <mergeCell ref="J5:L5"/>
    <mergeCell ref="M5:M6"/>
    <mergeCell ref="Q5:T5"/>
    <mergeCell ref="A1:H1"/>
    <mergeCell ref="A47:B47"/>
    <mergeCell ref="A44:B44"/>
    <mergeCell ref="A48:T48"/>
    <mergeCell ref="A49:B52"/>
    <mergeCell ref="C49:L49"/>
    <mergeCell ref="M49:T49"/>
    <mergeCell ref="C50:G50"/>
    <mergeCell ref="M4:P4"/>
    <mergeCell ref="A56:B56"/>
    <mergeCell ref="E58:T58"/>
    <mergeCell ref="M50:P50"/>
    <mergeCell ref="Q50:T50"/>
    <mergeCell ref="C51:C52"/>
    <mergeCell ref="D51:G51"/>
    <mergeCell ref="H51:H52"/>
    <mergeCell ref="N51:P51"/>
    <mergeCell ref="Q51:T51"/>
    <mergeCell ref="H50:L50"/>
  </mergeCells>
  <printOptions/>
  <pageMargins left="1.1811023622047245" right="0.4724409448818898" top="0.2" bottom="0.1968503937007874" header="0.31496062992125984" footer="0.2"/>
  <pageSetup horizontalDpi="300" verticalDpi="300" orientation="landscape" paperSize="9" scale="31" r:id="rId4"/>
  <rowBreaks count="1" manualBreakCount="1">
    <brk id="44" max="19" man="1"/>
  </rowBreaks>
  <colBreaks count="1" manualBreakCount="1">
    <brk id="23" max="65535" man="1"/>
  </colBreaks>
  <drawing r:id="rId3"/>
  <legacyDrawing r:id="rId2"/>
</worksheet>
</file>

<file path=xl/worksheets/sheet13.xml><?xml version="1.0" encoding="utf-8"?>
<worksheet xmlns="http://schemas.openxmlformats.org/spreadsheetml/2006/main" xmlns:r="http://schemas.openxmlformats.org/officeDocument/2006/relationships">
  <sheetPr codeName="Sheet13"/>
  <dimension ref="A1:AW86"/>
  <sheetViews>
    <sheetView zoomScale="36" zoomScaleNormal="36" zoomScaleSheetLayoutView="38" zoomScalePageLayoutView="0" workbookViewId="0" topLeftCell="A1">
      <selection activeCell="A1" sqref="A1:T45"/>
    </sheetView>
  </sheetViews>
  <sheetFormatPr defaultColWidth="9.140625" defaultRowHeight="12.75"/>
  <cols>
    <col min="1" max="1" width="9.57421875" style="12" customWidth="1"/>
    <col min="2" max="2" width="92.28125" style="12" customWidth="1"/>
    <col min="3" max="3" width="15.8515625" style="12" customWidth="1"/>
    <col min="4" max="4" width="14.28125" style="12" customWidth="1"/>
    <col min="5" max="5" width="19.28125" style="12" customWidth="1"/>
    <col min="6" max="6" width="15.8515625" style="12" customWidth="1"/>
    <col min="7" max="7" width="16.57421875" style="12" customWidth="1"/>
    <col min="8" max="9" width="19.00390625" style="12" customWidth="1"/>
    <col min="10" max="13" width="18.28125" style="12" customWidth="1"/>
    <col min="14" max="14" width="19.140625" style="12" customWidth="1"/>
    <col min="15" max="15" width="17.7109375" style="12" customWidth="1"/>
    <col min="16" max="16" width="17.8515625" style="12" customWidth="1"/>
    <col min="17" max="17" width="26.140625" style="12" customWidth="1"/>
    <col min="18" max="18" width="21.421875" style="12" customWidth="1"/>
    <col min="19" max="19" width="23.140625" style="12" customWidth="1"/>
    <col min="20" max="20" width="22.140625" style="12" customWidth="1"/>
    <col min="21" max="21" width="5.57421875" style="12" customWidth="1"/>
    <col min="22" max="16384" width="9.140625" style="12" customWidth="1"/>
  </cols>
  <sheetData>
    <row r="1" spans="1:24" ht="86.25" customHeight="1">
      <c r="A1" s="1506" t="s">
        <v>153</v>
      </c>
      <c r="B1" s="1506"/>
      <c r="C1" s="1506"/>
      <c r="D1" s="1506"/>
      <c r="E1" s="1506"/>
      <c r="F1" s="1506"/>
      <c r="G1" s="1506"/>
      <c r="H1" s="1506"/>
      <c r="I1" s="1502"/>
      <c r="J1" s="1502"/>
      <c r="K1" s="1502"/>
      <c r="L1" s="1502"/>
      <c r="M1" s="1502"/>
      <c r="N1" s="1502"/>
      <c r="O1" s="1502"/>
      <c r="P1" s="1502"/>
      <c r="Q1" s="1502"/>
      <c r="R1" s="1507"/>
      <c r="S1" s="1507"/>
      <c r="T1" s="1508"/>
      <c r="U1" s="323"/>
      <c r="X1" s="12" t="s">
        <v>47</v>
      </c>
    </row>
    <row r="2" spans="1:21" ht="38.25" customHeight="1" thickBot="1">
      <c r="A2" s="1313" t="s">
        <v>181</v>
      </c>
      <c r="B2" s="1313"/>
      <c r="C2" s="1313"/>
      <c r="D2" s="1313"/>
      <c r="E2" s="1313"/>
      <c r="F2" s="1313"/>
      <c r="G2" s="1313"/>
      <c r="H2" s="1313"/>
      <c r="I2" s="1313"/>
      <c r="J2" s="1313"/>
      <c r="K2" s="1313"/>
      <c r="L2" s="1313"/>
      <c r="M2" s="1313"/>
      <c r="N2" s="1313"/>
      <c r="O2" s="1313"/>
      <c r="P2" s="1313"/>
      <c r="Q2" s="1313"/>
      <c r="R2" s="1313"/>
      <c r="S2" s="1313"/>
      <c r="T2" s="1313"/>
      <c r="U2" s="140"/>
    </row>
    <row r="3" spans="1:21" s="13" customFormat="1" ht="30" customHeight="1">
      <c r="A3" s="1509" t="s">
        <v>0</v>
      </c>
      <c r="B3" s="1510"/>
      <c r="C3" s="1510" t="s">
        <v>1</v>
      </c>
      <c r="D3" s="1510"/>
      <c r="E3" s="1510"/>
      <c r="F3" s="1510"/>
      <c r="G3" s="1510"/>
      <c r="H3" s="1510"/>
      <c r="I3" s="1510"/>
      <c r="J3" s="1510"/>
      <c r="K3" s="1510"/>
      <c r="L3" s="1510"/>
      <c r="M3" s="1510" t="s">
        <v>2</v>
      </c>
      <c r="N3" s="1510"/>
      <c r="O3" s="1510"/>
      <c r="P3" s="1510"/>
      <c r="Q3" s="1510"/>
      <c r="R3" s="1510"/>
      <c r="S3" s="1510"/>
      <c r="T3" s="1511"/>
      <c r="U3" s="167"/>
    </row>
    <row r="4" spans="1:21" s="13" customFormat="1" ht="31.5" customHeight="1">
      <c r="A4" s="1512"/>
      <c r="B4" s="1513"/>
      <c r="C4" s="1513" t="s">
        <v>3</v>
      </c>
      <c r="D4" s="1513"/>
      <c r="E4" s="1513"/>
      <c r="F4" s="1513"/>
      <c r="G4" s="1513"/>
      <c r="H4" s="1513" t="s">
        <v>4</v>
      </c>
      <c r="I4" s="1513"/>
      <c r="J4" s="1513"/>
      <c r="K4" s="1513"/>
      <c r="L4" s="1513"/>
      <c r="M4" s="1513" t="s">
        <v>5</v>
      </c>
      <c r="N4" s="1513"/>
      <c r="O4" s="1513"/>
      <c r="P4" s="1513"/>
      <c r="Q4" s="1513" t="s">
        <v>40</v>
      </c>
      <c r="R4" s="1513"/>
      <c r="S4" s="1513"/>
      <c r="T4" s="1514"/>
      <c r="U4" s="167"/>
    </row>
    <row r="5" spans="1:21" s="13" customFormat="1" ht="33.75" customHeight="1">
      <c r="A5" s="1512"/>
      <c r="B5" s="1513"/>
      <c r="C5" s="1515" t="s">
        <v>7</v>
      </c>
      <c r="D5" s="1513" t="s">
        <v>8</v>
      </c>
      <c r="E5" s="1513"/>
      <c r="F5" s="1513"/>
      <c r="G5" s="1513"/>
      <c r="H5" s="1515" t="s">
        <v>9</v>
      </c>
      <c r="I5" s="1515" t="s">
        <v>10</v>
      </c>
      <c r="J5" s="1513" t="s">
        <v>11</v>
      </c>
      <c r="K5" s="1513"/>
      <c r="L5" s="1513"/>
      <c r="M5" s="1515" t="s">
        <v>36</v>
      </c>
      <c r="N5" s="1513" t="s">
        <v>12</v>
      </c>
      <c r="O5" s="1513"/>
      <c r="P5" s="1513"/>
      <c r="Q5" s="1513" t="s">
        <v>11</v>
      </c>
      <c r="R5" s="1513"/>
      <c r="S5" s="1513"/>
      <c r="T5" s="1514"/>
      <c r="U5" s="149"/>
    </row>
    <row r="6" spans="1:21" s="13" customFormat="1" ht="109.5" customHeight="1" thickBot="1">
      <c r="A6" s="1512"/>
      <c r="B6" s="1513"/>
      <c r="C6" s="1515"/>
      <c r="D6" s="1516" t="s">
        <v>13</v>
      </c>
      <c r="E6" s="1516" t="s">
        <v>14</v>
      </c>
      <c r="F6" s="1516" t="s">
        <v>15</v>
      </c>
      <c r="G6" s="1516" t="s">
        <v>16</v>
      </c>
      <c r="H6" s="1515"/>
      <c r="I6" s="1515"/>
      <c r="J6" s="1516" t="s">
        <v>17</v>
      </c>
      <c r="K6" s="1516" t="s">
        <v>18</v>
      </c>
      <c r="L6" s="1516" t="s">
        <v>19</v>
      </c>
      <c r="M6" s="1515"/>
      <c r="N6" s="1516" t="s">
        <v>20</v>
      </c>
      <c r="O6" s="1516" t="s">
        <v>21</v>
      </c>
      <c r="P6" s="1516" t="s">
        <v>22</v>
      </c>
      <c r="Q6" s="1516" t="s">
        <v>23</v>
      </c>
      <c r="R6" s="1516" t="s">
        <v>24</v>
      </c>
      <c r="S6" s="1516" t="s">
        <v>117</v>
      </c>
      <c r="T6" s="1517" t="s">
        <v>58</v>
      </c>
      <c r="U6" s="149"/>
    </row>
    <row r="7" spans="1:21" s="343" customFormat="1" ht="39.75" customHeight="1" thickBot="1" thickTop="1">
      <c r="A7" s="1518">
        <v>1</v>
      </c>
      <c r="B7" s="345" t="s">
        <v>26</v>
      </c>
      <c r="C7" s="1519">
        <v>4</v>
      </c>
      <c r="D7" s="724">
        <v>4.5</v>
      </c>
      <c r="E7" s="724">
        <v>5</v>
      </c>
      <c r="F7" s="724">
        <v>5.75</v>
      </c>
      <c r="G7" s="724"/>
      <c r="H7" s="724"/>
      <c r="I7" s="724"/>
      <c r="J7" s="724">
        <v>9</v>
      </c>
      <c r="K7" s="724">
        <v>10</v>
      </c>
      <c r="L7" s="724">
        <v>11</v>
      </c>
      <c r="M7" s="724">
        <v>1</v>
      </c>
      <c r="N7" s="724">
        <v>1.5</v>
      </c>
      <c r="O7" s="724">
        <v>1.75</v>
      </c>
      <c r="P7" s="1520">
        <v>3.25</v>
      </c>
      <c r="Q7" s="724"/>
      <c r="R7" s="724">
        <v>8</v>
      </c>
      <c r="S7" s="724">
        <v>9</v>
      </c>
      <c r="T7" s="1521">
        <v>10</v>
      </c>
      <c r="U7" s="342"/>
    </row>
    <row r="8" spans="1:21" s="343" customFormat="1" ht="39.75" customHeight="1" thickTop="1">
      <c r="A8" s="1518">
        <v>2</v>
      </c>
      <c r="B8" s="345" t="s">
        <v>42</v>
      </c>
      <c r="C8" s="1522">
        <v>3.5</v>
      </c>
      <c r="D8" s="1522">
        <v>4.5</v>
      </c>
      <c r="E8" s="1522">
        <v>5</v>
      </c>
      <c r="F8" s="1522">
        <v>6.5</v>
      </c>
      <c r="G8" s="1523"/>
      <c r="H8" s="724">
        <v>8</v>
      </c>
      <c r="I8" s="724">
        <v>8</v>
      </c>
      <c r="J8" s="1522">
        <v>10</v>
      </c>
      <c r="K8" s="1522">
        <v>11</v>
      </c>
      <c r="L8" s="1522">
        <v>12</v>
      </c>
      <c r="M8" s="1522">
        <v>1</v>
      </c>
      <c r="N8" s="1522">
        <v>1.5</v>
      </c>
      <c r="O8" s="1522">
        <v>1.5</v>
      </c>
      <c r="P8" s="1522">
        <v>2.5</v>
      </c>
      <c r="Q8" s="1522">
        <v>9</v>
      </c>
      <c r="R8" s="1522">
        <v>10</v>
      </c>
      <c r="S8" s="1522">
        <v>10</v>
      </c>
      <c r="T8" s="1522">
        <v>11</v>
      </c>
      <c r="U8" s="342"/>
    </row>
    <row r="9" spans="1:21" s="343" customFormat="1" ht="39.75" customHeight="1">
      <c r="A9" s="1518">
        <v>3</v>
      </c>
      <c r="B9" s="345" t="s">
        <v>41</v>
      </c>
      <c r="C9" s="713">
        <v>1</v>
      </c>
      <c r="D9" s="713">
        <v>1.5</v>
      </c>
      <c r="E9" s="713">
        <v>2.5</v>
      </c>
      <c r="F9" s="713"/>
      <c r="G9" s="713"/>
      <c r="H9" s="713">
        <v>10</v>
      </c>
      <c r="I9" s="713"/>
      <c r="J9" s="713">
        <v>10</v>
      </c>
      <c r="K9" s="713">
        <v>10</v>
      </c>
      <c r="L9" s="713">
        <v>10</v>
      </c>
      <c r="M9" s="713">
        <v>0.25</v>
      </c>
      <c r="N9" s="713">
        <v>0.5</v>
      </c>
      <c r="O9" s="713">
        <v>0.75</v>
      </c>
      <c r="P9" s="713"/>
      <c r="Q9" s="713">
        <v>7.5</v>
      </c>
      <c r="R9" s="713">
        <v>7.5</v>
      </c>
      <c r="S9" s="713">
        <v>7.5</v>
      </c>
      <c r="T9" s="713"/>
      <c r="U9" s="342"/>
    </row>
    <row r="10" spans="1:21" s="343" customFormat="1" ht="39.75" customHeight="1">
      <c r="A10" s="1518">
        <v>4</v>
      </c>
      <c r="B10" s="345" t="s">
        <v>59</v>
      </c>
      <c r="C10" s="1524">
        <v>2.5</v>
      </c>
      <c r="D10" s="1524">
        <v>3</v>
      </c>
      <c r="E10" s="1524">
        <v>3</v>
      </c>
      <c r="F10" s="1525"/>
      <c r="G10" s="1525"/>
      <c r="H10" s="1524">
        <v>11.5</v>
      </c>
      <c r="I10" s="1525"/>
      <c r="J10" s="1524">
        <v>11.5</v>
      </c>
      <c r="K10" s="1524">
        <v>11.5</v>
      </c>
      <c r="L10" s="1524">
        <v>11.5</v>
      </c>
      <c r="M10" s="1524">
        <v>1</v>
      </c>
      <c r="N10" s="1524">
        <v>1.5</v>
      </c>
      <c r="O10" s="1524">
        <v>1.5</v>
      </c>
      <c r="P10" s="1525"/>
      <c r="Q10" s="1524">
        <v>10.5</v>
      </c>
      <c r="R10" s="1524">
        <v>10.5</v>
      </c>
      <c r="S10" s="1525"/>
      <c r="T10" s="1524">
        <v>10.5</v>
      </c>
      <c r="U10" s="342"/>
    </row>
    <row r="11" spans="1:21" s="343" customFormat="1" ht="39.75" customHeight="1">
      <c r="A11" s="1518">
        <v>5</v>
      </c>
      <c r="B11" s="345" t="s">
        <v>29</v>
      </c>
      <c r="C11" s="711">
        <v>0.25</v>
      </c>
      <c r="D11" s="711"/>
      <c r="E11" s="711"/>
      <c r="F11" s="711"/>
      <c r="G11" s="711"/>
      <c r="H11" s="711">
        <v>12</v>
      </c>
      <c r="I11" s="711"/>
      <c r="J11" s="711">
        <v>12</v>
      </c>
      <c r="K11" s="711">
        <v>12</v>
      </c>
      <c r="L11" s="711">
        <v>12</v>
      </c>
      <c r="M11" s="711"/>
      <c r="N11" s="711"/>
      <c r="O11" s="711"/>
      <c r="P11" s="711"/>
      <c r="Q11" s="711">
        <v>12</v>
      </c>
      <c r="R11" s="711">
        <v>12</v>
      </c>
      <c r="S11" s="711">
        <v>12</v>
      </c>
      <c r="T11" s="711">
        <v>12</v>
      </c>
      <c r="U11" s="342"/>
    </row>
    <row r="12" spans="1:21" s="343" customFormat="1" ht="39.75" customHeight="1">
      <c r="A12" s="1518">
        <v>6</v>
      </c>
      <c r="B12" s="345" t="s">
        <v>60</v>
      </c>
      <c r="C12" s="711">
        <v>4</v>
      </c>
      <c r="D12" s="711">
        <v>4.5</v>
      </c>
      <c r="E12" s="711">
        <v>5</v>
      </c>
      <c r="F12" s="711">
        <v>6</v>
      </c>
      <c r="G12" s="711"/>
      <c r="H12" s="711">
        <v>16</v>
      </c>
      <c r="I12" s="711"/>
      <c r="J12" s="711">
        <v>15</v>
      </c>
      <c r="K12" s="711">
        <v>16</v>
      </c>
      <c r="L12" s="711">
        <v>16</v>
      </c>
      <c r="M12" s="711">
        <v>2</v>
      </c>
      <c r="N12" s="711">
        <v>2.5</v>
      </c>
      <c r="O12" s="711">
        <v>3</v>
      </c>
      <c r="P12" s="711">
        <v>3.5</v>
      </c>
      <c r="Q12" s="711">
        <v>14</v>
      </c>
      <c r="R12" s="711">
        <v>15</v>
      </c>
      <c r="S12" s="711">
        <v>15</v>
      </c>
      <c r="T12" s="711"/>
      <c r="U12" s="342"/>
    </row>
    <row r="13" spans="1:21" s="343" customFormat="1" ht="39.75" customHeight="1">
      <c r="A13" s="1518">
        <v>7</v>
      </c>
      <c r="B13" s="345" t="s">
        <v>30</v>
      </c>
      <c r="C13" s="711">
        <v>4</v>
      </c>
      <c r="D13" s="711">
        <v>4</v>
      </c>
      <c r="E13" s="711">
        <v>4.5</v>
      </c>
      <c r="F13" s="711"/>
      <c r="G13" s="711"/>
      <c r="H13" s="711">
        <v>14</v>
      </c>
      <c r="I13" s="711">
        <v>14</v>
      </c>
      <c r="J13" s="711"/>
      <c r="K13" s="711"/>
      <c r="L13" s="711"/>
      <c r="M13" s="711">
        <v>1.75</v>
      </c>
      <c r="N13" s="711">
        <v>2</v>
      </c>
      <c r="O13" s="711">
        <v>2.5</v>
      </c>
      <c r="P13" s="711"/>
      <c r="Q13" s="711">
        <v>12</v>
      </c>
      <c r="R13" s="711"/>
      <c r="S13" s="711"/>
      <c r="T13" s="711"/>
      <c r="U13" s="342"/>
    </row>
    <row r="14" spans="1:21" s="343" customFormat="1" ht="39.75" customHeight="1">
      <c r="A14" s="1518">
        <v>8</v>
      </c>
      <c r="B14" s="345" t="s">
        <v>61</v>
      </c>
      <c r="C14" s="1522">
        <v>4</v>
      </c>
      <c r="D14" s="1522">
        <v>4.5</v>
      </c>
      <c r="E14" s="1522">
        <v>6</v>
      </c>
      <c r="F14" s="1526"/>
      <c r="G14" s="1526"/>
      <c r="H14" s="1522">
        <v>14</v>
      </c>
      <c r="I14" s="1527"/>
      <c r="J14" s="1522">
        <v>13</v>
      </c>
      <c r="K14" s="1522">
        <v>14</v>
      </c>
      <c r="L14" s="1522"/>
      <c r="M14" s="1522">
        <v>3</v>
      </c>
      <c r="N14" s="1522">
        <v>3.5</v>
      </c>
      <c r="O14" s="1522">
        <v>5</v>
      </c>
      <c r="P14" s="1522">
        <v>5</v>
      </c>
      <c r="Q14" s="1526"/>
      <c r="R14" s="1522">
        <v>14</v>
      </c>
      <c r="S14" s="1522">
        <v>15</v>
      </c>
      <c r="T14" s="1528"/>
      <c r="U14" s="342"/>
    </row>
    <row r="15" spans="1:21" s="343" customFormat="1" ht="39.75" customHeight="1">
      <c r="A15" s="1518">
        <v>9</v>
      </c>
      <c r="B15" s="345" t="s">
        <v>62</v>
      </c>
      <c r="C15" s="711">
        <v>1</v>
      </c>
      <c r="D15" s="711">
        <v>0.5</v>
      </c>
      <c r="E15" s="711">
        <v>0.5</v>
      </c>
      <c r="F15" s="711">
        <v>0.5</v>
      </c>
      <c r="G15" s="711"/>
      <c r="H15" s="711">
        <v>15</v>
      </c>
      <c r="I15" s="711"/>
      <c r="J15" s="711">
        <v>14</v>
      </c>
      <c r="K15" s="711">
        <v>14</v>
      </c>
      <c r="L15" s="711">
        <v>14</v>
      </c>
      <c r="M15" s="711">
        <v>0.5</v>
      </c>
      <c r="N15" s="711">
        <v>0.5</v>
      </c>
      <c r="O15" s="711">
        <v>0.5</v>
      </c>
      <c r="P15" s="711">
        <v>0.5</v>
      </c>
      <c r="Q15" s="711">
        <v>13</v>
      </c>
      <c r="R15" s="711">
        <v>13</v>
      </c>
      <c r="S15" s="711">
        <v>13</v>
      </c>
      <c r="T15" s="711">
        <v>13</v>
      </c>
      <c r="U15" s="342"/>
    </row>
    <row r="16" spans="1:21" s="343" customFormat="1" ht="39.75" customHeight="1">
      <c r="A16" s="1518">
        <v>10</v>
      </c>
      <c r="B16" s="345" t="s">
        <v>63</v>
      </c>
      <c r="C16" s="711">
        <v>3</v>
      </c>
      <c r="D16" s="711">
        <v>3.5</v>
      </c>
      <c r="E16" s="711">
        <v>4</v>
      </c>
      <c r="F16" s="711"/>
      <c r="G16" s="711"/>
      <c r="H16" s="711">
        <v>12</v>
      </c>
      <c r="I16" s="711">
        <v>12</v>
      </c>
      <c r="J16" s="711">
        <v>12</v>
      </c>
      <c r="K16" s="711"/>
      <c r="L16" s="711"/>
      <c r="M16" s="711">
        <v>1.5</v>
      </c>
      <c r="N16" s="711">
        <v>2</v>
      </c>
      <c r="O16" s="711">
        <v>2.5</v>
      </c>
      <c r="P16" s="711">
        <v>2.5</v>
      </c>
      <c r="Q16" s="711"/>
      <c r="R16" s="711"/>
      <c r="S16" s="711">
        <v>12</v>
      </c>
      <c r="T16" s="711"/>
      <c r="U16" s="342"/>
    </row>
    <row r="17" spans="1:21" s="343" customFormat="1" ht="39.75" customHeight="1">
      <c r="A17" s="1518">
        <v>11</v>
      </c>
      <c r="B17" s="345" t="s">
        <v>31</v>
      </c>
      <c r="C17" s="711">
        <v>6</v>
      </c>
      <c r="D17" s="711"/>
      <c r="E17" s="711">
        <v>7</v>
      </c>
      <c r="F17" s="711">
        <v>7</v>
      </c>
      <c r="G17" s="711"/>
      <c r="H17" s="711">
        <v>16</v>
      </c>
      <c r="I17" s="711">
        <v>15</v>
      </c>
      <c r="J17" s="711">
        <v>15</v>
      </c>
      <c r="K17" s="711"/>
      <c r="L17" s="711"/>
      <c r="M17" s="711">
        <v>4</v>
      </c>
      <c r="N17" s="711"/>
      <c r="O17" s="711">
        <v>5</v>
      </c>
      <c r="P17" s="711">
        <v>5</v>
      </c>
      <c r="Q17" s="711">
        <v>14</v>
      </c>
      <c r="R17" s="711"/>
      <c r="S17" s="711"/>
      <c r="T17" s="711"/>
      <c r="U17" s="342"/>
    </row>
    <row r="18" spans="1:21" s="343" customFormat="1" ht="39.75" customHeight="1">
      <c r="A18" s="1518">
        <v>12</v>
      </c>
      <c r="B18" s="345" t="s">
        <v>32</v>
      </c>
      <c r="C18" s="711">
        <v>4.45</v>
      </c>
      <c r="D18" s="711">
        <v>5.13</v>
      </c>
      <c r="E18" s="711">
        <v>5.38</v>
      </c>
      <c r="F18" s="711"/>
      <c r="G18" s="711"/>
      <c r="H18" s="711">
        <v>13</v>
      </c>
      <c r="I18" s="711">
        <v>13</v>
      </c>
      <c r="J18" s="711">
        <v>13</v>
      </c>
      <c r="K18" s="711">
        <v>14</v>
      </c>
      <c r="L18" s="711">
        <v>15</v>
      </c>
      <c r="M18" s="711">
        <v>2.06</v>
      </c>
      <c r="N18" s="711">
        <v>3.38</v>
      </c>
      <c r="O18" s="711">
        <v>3.63</v>
      </c>
      <c r="P18" s="711"/>
      <c r="Q18" s="711">
        <v>13</v>
      </c>
      <c r="R18" s="711">
        <v>14</v>
      </c>
      <c r="S18" s="711">
        <v>15</v>
      </c>
      <c r="T18" s="711"/>
      <c r="U18" s="342"/>
    </row>
    <row r="19" spans="1:21" s="343" customFormat="1" ht="39.75" customHeight="1">
      <c r="A19" s="1518">
        <v>13</v>
      </c>
      <c r="B19" s="345" t="s">
        <v>33</v>
      </c>
      <c r="C19" s="711">
        <v>1</v>
      </c>
      <c r="D19" s="711">
        <v>1</v>
      </c>
      <c r="E19" s="711">
        <v>1.38</v>
      </c>
      <c r="F19" s="711"/>
      <c r="G19" s="711"/>
      <c r="H19" s="711">
        <v>12</v>
      </c>
      <c r="I19" s="711"/>
      <c r="J19" s="711"/>
      <c r="K19" s="711">
        <v>11</v>
      </c>
      <c r="L19" s="711"/>
      <c r="M19" s="711"/>
      <c r="N19" s="711"/>
      <c r="O19" s="711"/>
      <c r="P19" s="711"/>
      <c r="Q19" s="711"/>
      <c r="R19" s="711">
        <v>12</v>
      </c>
      <c r="S19" s="711"/>
      <c r="T19" s="711"/>
      <c r="U19" s="342"/>
    </row>
    <row r="20" spans="1:21" s="343" customFormat="1" ht="39.75" customHeight="1">
      <c r="A20" s="1518">
        <v>14</v>
      </c>
      <c r="B20" s="345" t="s">
        <v>38</v>
      </c>
      <c r="C20" s="711">
        <v>0.005</v>
      </c>
      <c r="D20" s="711">
        <v>2</v>
      </c>
      <c r="E20" s="711">
        <v>3</v>
      </c>
      <c r="F20" s="711">
        <v>3.75</v>
      </c>
      <c r="G20" s="711">
        <v>3.75</v>
      </c>
      <c r="H20" s="711">
        <v>10</v>
      </c>
      <c r="I20" s="711"/>
      <c r="J20" s="711">
        <v>12</v>
      </c>
      <c r="K20" s="711">
        <v>12</v>
      </c>
      <c r="L20" s="711">
        <v>12</v>
      </c>
      <c r="M20" s="711">
        <v>0.005</v>
      </c>
      <c r="N20" s="711">
        <v>1</v>
      </c>
      <c r="O20" s="711">
        <v>2</v>
      </c>
      <c r="P20" s="711">
        <v>2.5</v>
      </c>
      <c r="Q20" s="711">
        <v>10</v>
      </c>
      <c r="R20" s="711">
        <v>10</v>
      </c>
      <c r="S20" s="711">
        <v>10</v>
      </c>
      <c r="T20" s="711"/>
      <c r="U20" s="342"/>
    </row>
    <row r="21" spans="1:21" s="343" customFormat="1" ht="39.75" customHeight="1">
      <c r="A21" s="1518">
        <v>15</v>
      </c>
      <c r="B21" s="345" t="s">
        <v>34</v>
      </c>
      <c r="C21" s="724">
        <v>5</v>
      </c>
      <c r="D21" s="724">
        <v>6</v>
      </c>
      <c r="E21" s="724">
        <v>6.5</v>
      </c>
      <c r="F21" s="724">
        <v>9</v>
      </c>
      <c r="G21" s="724"/>
      <c r="H21" s="724">
        <v>18</v>
      </c>
      <c r="I21" s="1529">
        <v>12</v>
      </c>
      <c r="J21" s="724">
        <v>10</v>
      </c>
      <c r="K21" s="724"/>
      <c r="L21" s="724">
        <v>13</v>
      </c>
      <c r="M21" s="724">
        <v>3</v>
      </c>
      <c r="N21" s="724">
        <v>4</v>
      </c>
      <c r="O21" s="724">
        <v>4.5</v>
      </c>
      <c r="P21" s="724"/>
      <c r="Q21" s="724">
        <v>11</v>
      </c>
      <c r="R21" s="724">
        <v>10</v>
      </c>
      <c r="S21" s="1529">
        <v>10</v>
      </c>
      <c r="T21" s="1529"/>
      <c r="U21" s="342"/>
    </row>
    <row r="22" spans="1:21" s="343" customFormat="1" ht="39.75" customHeight="1">
      <c r="A22" s="1518">
        <v>16</v>
      </c>
      <c r="B22" s="345" t="s">
        <v>64</v>
      </c>
      <c r="C22" s="711">
        <v>3</v>
      </c>
      <c r="D22" s="711"/>
      <c r="E22" s="711">
        <v>4</v>
      </c>
      <c r="F22" s="711">
        <v>5</v>
      </c>
      <c r="G22" s="711"/>
      <c r="H22" s="711">
        <v>15</v>
      </c>
      <c r="I22" s="711">
        <v>14</v>
      </c>
      <c r="J22" s="711">
        <v>14</v>
      </c>
      <c r="K22" s="711">
        <v>15</v>
      </c>
      <c r="L22" s="711"/>
      <c r="M22" s="711">
        <v>1.5</v>
      </c>
      <c r="N22" s="711"/>
      <c r="O22" s="711">
        <v>1.75</v>
      </c>
      <c r="P22" s="711"/>
      <c r="Q22" s="711">
        <v>14</v>
      </c>
      <c r="R22" s="711"/>
      <c r="S22" s="711"/>
      <c r="T22" s="711"/>
      <c r="U22" s="342"/>
    </row>
    <row r="23" spans="1:21" s="343" customFormat="1" ht="39.75" customHeight="1">
      <c r="A23" s="1518">
        <v>17</v>
      </c>
      <c r="B23" s="1530" t="s">
        <v>223</v>
      </c>
      <c r="C23" s="711">
        <v>2.5</v>
      </c>
      <c r="D23" s="711">
        <v>4</v>
      </c>
      <c r="E23" s="711">
        <v>5.5</v>
      </c>
      <c r="F23" s="711"/>
      <c r="G23" s="711"/>
      <c r="H23" s="711">
        <v>25</v>
      </c>
      <c r="I23" s="711">
        <v>25</v>
      </c>
      <c r="J23" s="711">
        <v>25</v>
      </c>
      <c r="K23" s="711"/>
      <c r="L23" s="711"/>
      <c r="M23" s="711">
        <v>1</v>
      </c>
      <c r="N23" s="711"/>
      <c r="O23" s="711"/>
      <c r="P23" s="711"/>
      <c r="Q23" s="711">
        <v>25</v>
      </c>
      <c r="R23" s="711"/>
      <c r="S23" s="711"/>
      <c r="T23" s="711"/>
      <c r="U23" s="342"/>
    </row>
    <row r="24" spans="1:21" s="343" customFormat="1" ht="39.75" customHeight="1">
      <c r="A24" s="1518">
        <v>18</v>
      </c>
      <c r="B24" s="345" t="s">
        <v>84</v>
      </c>
      <c r="C24" s="711">
        <v>1</v>
      </c>
      <c r="D24" s="711"/>
      <c r="E24" s="711">
        <v>3</v>
      </c>
      <c r="F24" s="711">
        <v>4</v>
      </c>
      <c r="G24" s="711"/>
      <c r="H24" s="711">
        <v>11</v>
      </c>
      <c r="I24" s="711">
        <v>11</v>
      </c>
      <c r="J24" s="711">
        <v>11</v>
      </c>
      <c r="K24" s="711"/>
      <c r="L24" s="711"/>
      <c r="M24" s="711">
        <v>1</v>
      </c>
      <c r="N24" s="711"/>
      <c r="O24" s="711">
        <v>2</v>
      </c>
      <c r="P24" s="711">
        <v>3</v>
      </c>
      <c r="Q24" s="711">
        <v>11</v>
      </c>
      <c r="R24" s="711"/>
      <c r="S24" s="711"/>
      <c r="T24" s="711"/>
      <c r="U24" s="342"/>
    </row>
    <row r="25" spans="1:21" s="343" customFormat="1" ht="39.75" customHeight="1">
      <c r="A25" s="1518">
        <v>19</v>
      </c>
      <c r="B25" s="345" t="s">
        <v>44</v>
      </c>
      <c r="C25" s="711">
        <v>8</v>
      </c>
      <c r="D25" s="711">
        <v>9</v>
      </c>
      <c r="E25" s="711">
        <v>10</v>
      </c>
      <c r="F25" s="711"/>
      <c r="G25" s="711"/>
      <c r="H25" s="711">
        <v>14</v>
      </c>
      <c r="I25" s="711">
        <v>14</v>
      </c>
      <c r="J25" s="711">
        <v>12</v>
      </c>
      <c r="K25" s="711">
        <v>13</v>
      </c>
      <c r="L25" s="711"/>
      <c r="M25" s="711">
        <v>2</v>
      </c>
      <c r="N25" s="711">
        <v>2.5</v>
      </c>
      <c r="O25" s="711">
        <v>3</v>
      </c>
      <c r="P25" s="711"/>
      <c r="Q25" s="711">
        <v>13</v>
      </c>
      <c r="R25" s="711"/>
      <c r="S25" s="711"/>
      <c r="T25" s="711"/>
      <c r="U25" s="342"/>
    </row>
    <row r="26" spans="1:21" s="343" customFormat="1" ht="39.75" customHeight="1">
      <c r="A26" s="1518">
        <v>20</v>
      </c>
      <c r="B26" s="1530" t="s">
        <v>224</v>
      </c>
      <c r="C26" s="711">
        <v>2.5</v>
      </c>
      <c r="D26" s="711">
        <v>4.25</v>
      </c>
      <c r="E26" s="711">
        <v>4.5</v>
      </c>
      <c r="F26" s="711">
        <v>4.75</v>
      </c>
      <c r="G26" s="711"/>
      <c r="H26" s="711">
        <v>16</v>
      </c>
      <c r="I26" s="711">
        <v>16</v>
      </c>
      <c r="J26" s="711">
        <v>12</v>
      </c>
      <c r="K26" s="711"/>
      <c r="L26" s="711"/>
      <c r="M26" s="711">
        <v>1</v>
      </c>
      <c r="N26" s="711">
        <v>1</v>
      </c>
      <c r="O26" s="711">
        <v>1.5</v>
      </c>
      <c r="P26" s="711">
        <v>1.8</v>
      </c>
      <c r="Q26" s="711">
        <v>15</v>
      </c>
      <c r="R26" s="711"/>
      <c r="S26" s="711">
        <v>1.75</v>
      </c>
      <c r="T26" s="711"/>
      <c r="U26" s="342"/>
    </row>
    <row r="27" spans="1:21" s="343" customFormat="1" ht="39.75" customHeight="1">
      <c r="A27" s="1518">
        <v>21</v>
      </c>
      <c r="B27" s="345" t="s">
        <v>43</v>
      </c>
      <c r="C27" s="711">
        <v>2.5</v>
      </c>
      <c r="D27" s="711">
        <v>3</v>
      </c>
      <c r="E27" s="711">
        <v>3.35</v>
      </c>
      <c r="F27" s="711">
        <v>3.75</v>
      </c>
      <c r="G27" s="711"/>
      <c r="H27" s="711">
        <v>11</v>
      </c>
      <c r="I27" s="711">
        <v>11</v>
      </c>
      <c r="J27" s="711">
        <v>11</v>
      </c>
      <c r="K27" s="711"/>
      <c r="L27" s="711"/>
      <c r="M27" s="711">
        <v>1</v>
      </c>
      <c r="N27" s="711">
        <v>1.5</v>
      </c>
      <c r="O27" s="711">
        <v>1.75</v>
      </c>
      <c r="P27" s="711">
        <v>2</v>
      </c>
      <c r="Q27" s="711">
        <v>9</v>
      </c>
      <c r="R27" s="711"/>
      <c r="S27" s="711"/>
      <c r="T27" s="711"/>
      <c r="U27" s="342"/>
    </row>
    <row r="28" spans="1:21" s="343" customFormat="1" ht="39.75" customHeight="1">
      <c r="A28" s="1518">
        <v>22</v>
      </c>
      <c r="B28" s="345" t="s">
        <v>85</v>
      </c>
      <c r="C28" s="711">
        <v>2</v>
      </c>
      <c r="D28" s="711">
        <v>2.5</v>
      </c>
      <c r="E28" s="711">
        <v>3</v>
      </c>
      <c r="F28" s="711"/>
      <c r="G28" s="711"/>
      <c r="H28" s="711">
        <v>25</v>
      </c>
      <c r="I28" s="711"/>
      <c r="J28" s="711">
        <v>27</v>
      </c>
      <c r="K28" s="711"/>
      <c r="L28" s="711"/>
      <c r="M28" s="711">
        <v>0.5</v>
      </c>
      <c r="N28" s="711">
        <v>1</v>
      </c>
      <c r="O28" s="711">
        <v>1</v>
      </c>
      <c r="P28" s="711"/>
      <c r="Q28" s="711">
        <v>25</v>
      </c>
      <c r="R28" s="711"/>
      <c r="S28" s="711"/>
      <c r="T28" s="711"/>
      <c r="U28" s="342"/>
    </row>
    <row r="29" spans="1:21" s="343" customFormat="1" ht="39.75" customHeight="1">
      <c r="A29" s="1518">
        <v>23</v>
      </c>
      <c r="B29" s="345" t="s">
        <v>67</v>
      </c>
      <c r="C29" s="711">
        <v>5</v>
      </c>
      <c r="D29" s="711">
        <v>6</v>
      </c>
      <c r="E29" s="711">
        <v>6.5</v>
      </c>
      <c r="F29" s="711">
        <v>6.5</v>
      </c>
      <c r="G29" s="711"/>
      <c r="H29" s="711">
        <v>15</v>
      </c>
      <c r="I29" s="711">
        <v>15</v>
      </c>
      <c r="J29" s="711">
        <v>10.5</v>
      </c>
      <c r="K29" s="711">
        <v>11</v>
      </c>
      <c r="L29" s="711"/>
      <c r="M29" s="711">
        <v>2.5</v>
      </c>
      <c r="N29" s="711">
        <v>3.5</v>
      </c>
      <c r="O29" s="711">
        <v>4</v>
      </c>
      <c r="P29" s="711">
        <v>4</v>
      </c>
      <c r="Q29" s="711"/>
      <c r="R29" s="711"/>
      <c r="S29" s="711"/>
      <c r="T29" s="711"/>
      <c r="U29" s="342"/>
    </row>
    <row r="30" spans="1:21" s="343" customFormat="1" ht="39.75" customHeight="1">
      <c r="A30" s="1518">
        <v>24</v>
      </c>
      <c r="B30" s="345" t="s">
        <v>68</v>
      </c>
      <c r="C30" s="679"/>
      <c r="D30" s="679">
        <v>1.5</v>
      </c>
      <c r="E30" s="679">
        <v>2.38</v>
      </c>
      <c r="F30" s="679">
        <v>3.25</v>
      </c>
      <c r="G30" s="679"/>
      <c r="H30" s="679"/>
      <c r="I30" s="679"/>
      <c r="J30" s="679">
        <v>8</v>
      </c>
      <c r="K30" s="679"/>
      <c r="L30" s="679"/>
      <c r="M30" s="679"/>
      <c r="N30" s="679">
        <v>2</v>
      </c>
      <c r="O30" s="679">
        <v>2.25</v>
      </c>
      <c r="P30" s="679">
        <v>2.5</v>
      </c>
      <c r="Q30" s="679">
        <v>8</v>
      </c>
      <c r="R30" s="679"/>
      <c r="S30" s="679"/>
      <c r="T30" s="679">
        <v>6.5</v>
      </c>
      <c r="U30" s="342"/>
    </row>
    <row r="31" spans="1:21" s="343" customFormat="1" ht="39.75" customHeight="1">
      <c r="A31" s="1518">
        <v>25</v>
      </c>
      <c r="B31" s="345" t="s">
        <v>69</v>
      </c>
      <c r="C31" s="711">
        <v>7</v>
      </c>
      <c r="D31" s="711">
        <v>8</v>
      </c>
      <c r="E31" s="711">
        <v>9.25</v>
      </c>
      <c r="F31" s="711">
        <v>9</v>
      </c>
      <c r="G31" s="711"/>
      <c r="H31" s="711">
        <v>11.5</v>
      </c>
      <c r="I31" s="711">
        <v>11</v>
      </c>
      <c r="J31" s="711">
        <v>9.5</v>
      </c>
      <c r="K31" s="711">
        <v>9.5</v>
      </c>
      <c r="L31" s="711">
        <v>14</v>
      </c>
      <c r="M31" s="711">
        <v>3</v>
      </c>
      <c r="N31" s="711">
        <v>4</v>
      </c>
      <c r="O31" s="711">
        <v>5</v>
      </c>
      <c r="P31" s="711">
        <v>5.5</v>
      </c>
      <c r="Q31" s="711">
        <v>9.5</v>
      </c>
      <c r="R31" s="711"/>
      <c r="S31" s="711"/>
      <c r="T31" s="711"/>
      <c r="U31" s="342"/>
    </row>
    <row r="32" spans="1:21" s="343" customFormat="1" ht="39.75" customHeight="1">
      <c r="A32" s="1518">
        <v>26</v>
      </c>
      <c r="B32" s="345" t="s">
        <v>86</v>
      </c>
      <c r="C32" s="711"/>
      <c r="D32" s="711"/>
      <c r="E32" s="711"/>
      <c r="F32" s="711"/>
      <c r="G32" s="711"/>
      <c r="H32" s="711"/>
      <c r="I32" s="711"/>
      <c r="J32" s="711"/>
      <c r="K32" s="711"/>
      <c r="L32" s="711"/>
      <c r="M32" s="711"/>
      <c r="N32" s="711">
        <v>2</v>
      </c>
      <c r="O32" s="711"/>
      <c r="P32" s="711"/>
      <c r="Q32" s="711">
        <v>11</v>
      </c>
      <c r="R32" s="711">
        <v>12</v>
      </c>
      <c r="S32" s="711">
        <v>13</v>
      </c>
      <c r="T32" s="711">
        <v>13</v>
      </c>
      <c r="U32" s="342"/>
    </row>
    <row r="33" spans="1:21" s="343" customFormat="1" ht="39.75" customHeight="1">
      <c r="A33" s="1518">
        <v>27</v>
      </c>
      <c r="B33" s="345" t="s">
        <v>87</v>
      </c>
      <c r="C33" s="711"/>
      <c r="D33" s="711"/>
      <c r="E33" s="711"/>
      <c r="F33" s="711"/>
      <c r="G33" s="711"/>
      <c r="H33" s="711"/>
      <c r="I33" s="711"/>
      <c r="J33" s="711"/>
      <c r="K33" s="711"/>
      <c r="L33" s="711"/>
      <c r="M33" s="711"/>
      <c r="N33" s="711">
        <v>1.63</v>
      </c>
      <c r="O33" s="711"/>
      <c r="P33" s="711"/>
      <c r="Q33" s="711">
        <v>14.48</v>
      </c>
      <c r="R33" s="711">
        <v>14.48</v>
      </c>
      <c r="S33" s="711">
        <v>14.48</v>
      </c>
      <c r="T33" s="711">
        <v>14.48</v>
      </c>
      <c r="U33" s="342"/>
    </row>
    <row r="34" spans="1:21" s="343" customFormat="1" ht="39.75" customHeight="1">
      <c r="A34" s="1518">
        <v>28</v>
      </c>
      <c r="B34" s="345" t="s">
        <v>46</v>
      </c>
      <c r="C34" s="711">
        <v>5</v>
      </c>
      <c r="D34" s="711">
        <v>5.5</v>
      </c>
      <c r="E34" s="711">
        <v>6</v>
      </c>
      <c r="F34" s="711"/>
      <c r="G34" s="711"/>
      <c r="H34" s="711">
        <v>15</v>
      </c>
      <c r="I34" s="711"/>
      <c r="J34" s="711">
        <v>15</v>
      </c>
      <c r="K34" s="711">
        <v>15</v>
      </c>
      <c r="L34" s="711">
        <v>15</v>
      </c>
      <c r="M34" s="711">
        <v>3.25</v>
      </c>
      <c r="N34" s="711">
        <v>3.5</v>
      </c>
      <c r="O34" s="711">
        <v>4</v>
      </c>
      <c r="P34" s="711"/>
      <c r="Q34" s="711">
        <v>15</v>
      </c>
      <c r="R34" s="711">
        <v>15</v>
      </c>
      <c r="S34" s="711">
        <v>15</v>
      </c>
      <c r="T34" s="711">
        <v>15</v>
      </c>
      <c r="U34" s="342"/>
    </row>
    <row r="35" spans="1:21" s="343" customFormat="1" ht="39.75" customHeight="1">
      <c r="A35" s="1518">
        <v>29</v>
      </c>
      <c r="B35" s="1530" t="s">
        <v>51</v>
      </c>
      <c r="C35" s="711">
        <v>5</v>
      </c>
      <c r="D35" s="711">
        <v>6</v>
      </c>
      <c r="E35" s="711">
        <v>7</v>
      </c>
      <c r="F35" s="711">
        <v>8</v>
      </c>
      <c r="G35" s="711"/>
      <c r="H35" s="711"/>
      <c r="I35" s="711"/>
      <c r="J35" s="711">
        <v>14</v>
      </c>
      <c r="K35" s="711">
        <v>15</v>
      </c>
      <c r="L35" s="711">
        <v>16</v>
      </c>
      <c r="M35" s="711">
        <v>2.5</v>
      </c>
      <c r="N35" s="711">
        <v>3</v>
      </c>
      <c r="O35" s="711">
        <v>4</v>
      </c>
      <c r="P35" s="711"/>
      <c r="Q35" s="711">
        <v>12</v>
      </c>
      <c r="R35" s="711">
        <v>11</v>
      </c>
      <c r="S35" s="711">
        <v>10</v>
      </c>
      <c r="T35" s="711"/>
      <c r="U35" s="342"/>
    </row>
    <row r="36" spans="1:21" s="343" customFormat="1" ht="39.75" customHeight="1">
      <c r="A36" s="1518">
        <v>30</v>
      </c>
      <c r="B36" s="345" t="s">
        <v>70</v>
      </c>
      <c r="C36" s="711">
        <v>1</v>
      </c>
      <c r="D36" s="711"/>
      <c r="E36" s="711"/>
      <c r="F36" s="711"/>
      <c r="G36" s="711"/>
      <c r="H36" s="711"/>
      <c r="I36" s="711"/>
      <c r="J36" s="711">
        <v>9</v>
      </c>
      <c r="K36" s="711">
        <v>9</v>
      </c>
      <c r="L36" s="711"/>
      <c r="M36" s="711"/>
      <c r="N36" s="711"/>
      <c r="O36" s="711"/>
      <c r="P36" s="711"/>
      <c r="Q36" s="711"/>
      <c r="R36" s="711"/>
      <c r="S36" s="711"/>
      <c r="T36" s="711"/>
      <c r="U36" s="342"/>
    </row>
    <row r="37" spans="1:21" s="343" customFormat="1" ht="39.75" customHeight="1">
      <c r="A37" s="1518">
        <v>31</v>
      </c>
      <c r="B37" s="345" t="s">
        <v>48</v>
      </c>
      <c r="C37" s="711">
        <v>2</v>
      </c>
      <c r="D37" s="711">
        <v>2.75</v>
      </c>
      <c r="E37" s="711">
        <v>3.5</v>
      </c>
      <c r="F37" s="711">
        <v>3.75</v>
      </c>
      <c r="G37" s="711">
        <v>4</v>
      </c>
      <c r="H37" s="711">
        <v>11</v>
      </c>
      <c r="I37" s="711">
        <v>10</v>
      </c>
      <c r="J37" s="711">
        <v>11</v>
      </c>
      <c r="K37" s="711">
        <v>12</v>
      </c>
      <c r="L37" s="711">
        <v>13</v>
      </c>
      <c r="M37" s="711">
        <v>2</v>
      </c>
      <c r="N37" s="711">
        <v>2.75</v>
      </c>
      <c r="O37" s="711">
        <v>2.75</v>
      </c>
      <c r="P37" s="711">
        <v>3.5</v>
      </c>
      <c r="Q37" s="711">
        <v>10.5</v>
      </c>
      <c r="R37" s="711">
        <v>10.5</v>
      </c>
      <c r="S37" s="711">
        <v>11.5</v>
      </c>
      <c r="T37" s="711">
        <v>12</v>
      </c>
      <c r="U37" s="342"/>
    </row>
    <row r="38" spans="1:21" s="343" customFormat="1" ht="39.75" customHeight="1">
      <c r="A38" s="1518">
        <v>32</v>
      </c>
      <c r="B38" s="1531" t="s">
        <v>230</v>
      </c>
      <c r="C38" s="711">
        <v>3.5</v>
      </c>
      <c r="D38" s="711">
        <v>4.5</v>
      </c>
      <c r="E38" s="711">
        <v>5.4</v>
      </c>
      <c r="F38" s="711">
        <v>5.8</v>
      </c>
      <c r="G38" s="711"/>
      <c r="H38" s="711">
        <v>14</v>
      </c>
      <c r="I38" s="711">
        <v>14</v>
      </c>
      <c r="J38" s="711">
        <v>12</v>
      </c>
      <c r="K38" s="711">
        <v>12.5</v>
      </c>
      <c r="L38" s="711">
        <v>13</v>
      </c>
      <c r="M38" s="711">
        <v>2</v>
      </c>
      <c r="N38" s="711">
        <v>2.5</v>
      </c>
      <c r="O38" s="711">
        <v>3</v>
      </c>
      <c r="P38" s="711">
        <v>3.9</v>
      </c>
      <c r="Q38" s="711">
        <v>12</v>
      </c>
      <c r="R38" s="711">
        <v>13</v>
      </c>
      <c r="S38" s="711">
        <v>14</v>
      </c>
      <c r="T38" s="711"/>
      <c r="U38" s="342"/>
    </row>
    <row r="39" spans="1:21" s="343" customFormat="1" ht="39.75" customHeight="1">
      <c r="A39" s="1518">
        <v>33</v>
      </c>
      <c r="B39" s="1532" t="s">
        <v>229</v>
      </c>
      <c r="C39" s="711">
        <v>4</v>
      </c>
      <c r="D39" s="711">
        <v>3.5</v>
      </c>
      <c r="E39" s="711">
        <v>4.75</v>
      </c>
      <c r="F39" s="711">
        <v>6</v>
      </c>
      <c r="G39" s="711">
        <v>7</v>
      </c>
      <c r="H39" s="711">
        <v>12</v>
      </c>
      <c r="I39" s="711">
        <v>12</v>
      </c>
      <c r="J39" s="711">
        <v>13</v>
      </c>
      <c r="K39" s="711">
        <v>13.5</v>
      </c>
      <c r="L39" s="711">
        <v>14</v>
      </c>
      <c r="M39" s="711">
        <v>3</v>
      </c>
      <c r="N39" s="711">
        <v>4</v>
      </c>
      <c r="O39" s="711">
        <v>5</v>
      </c>
      <c r="P39" s="711">
        <v>5.75</v>
      </c>
      <c r="Q39" s="711">
        <v>9</v>
      </c>
      <c r="R39" s="711">
        <v>10</v>
      </c>
      <c r="S39" s="711">
        <v>11</v>
      </c>
      <c r="T39" s="711">
        <v>12</v>
      </c>
      <c r="U39" s="342"/>
    </row>
    <row r="40" spans="1:21" s="343" customFormat="1" ht="39.75" customHeight="1">
      <c r="A40" s="1518">
        <v>34</v>
      </c>
      <c r="B40" s="345" t="s">
        <v>74</v>
      </c>
      <c r="C40" s="711"/>
      <c r="D40" s="711"/>
      <c r="E40" s="711">
        <v>6</v>
      </c>
      <c r="F40" s="711"/>
      <c r="G40" s="711"/>
      <c r="H40" s="711"/>
      <c r="I40" s="711"/>
      <c r="J40" s="711"/>
      <c r="K40" s="711">
        <v>8</v>
      </c>
      <c r="L40" s="711"/>
      <c r="M40" s="711"/>
      <c r="N40" s="711"/>
      <c r="O40" s="711"/>
      <c r="P40" s="711"/>
      <c r="Q40" s="711"/>
      <c r="R40" s="711"/>
      <c r="S40" s="711"/>
      <c r="T40" s="711"/>
      <c r="U40" s="342"/>
    </row>
    <row r="41" spans="1:21" ht="39.75" customHeight="1">
      <c r="A41" s="1518">
        <v>35</v>
      </c>
      <c r="B41" s="345" t="s">
        <v>112</v>
      </c>
      <c r="C41" s="711">
        <v>4</v>
      </c>
      <c r="D41" s="711">
        <v>5.2</v>
      </c>
      <c r="E41" s="711">
        <v>5.3</v>
      </c>
      <c r="F41" s="711"/>
      <c r="G41" s="711"/>
      <c r="H41" s="711">
        <v>10.5</v>
      </c>
      <c r="I41" s="711"/>
      <c r="J41" s="711">
        <v>12.5</v>
      </c>
      <c r="K41" s="711">
        <v>13.5</v>
      </c>
      <c r="L41" s="711"/>
      <c r="M41" s="711">
        <v>1.5</v>
      </c>
      <c r="N41" s="711">
        <v>1.9</v>
      </c>
      <c r="O41" s="711">
        <v>2.58</v>
      </c>
      <c r="P41" s="711">
        <v>5</v>
      </c>
      <c r="Q41" s="711">
        <v>9.75</v>
      </c>
      <c r="R41" s="711">
        <v>10.75</v>
      </c>
      <c r="S41" s="711">
        <v>10.75</v>
      </c>
      <c r="T41" s="711">
        <v>11.5</v>
      </c>
      <c r="U41" s="155"/>
    </row>
    <row r="42" spans="1:21" ht="39.75" customHeight="1">
      <c r="A42" s="1533">
        <v>36</v>
      </c>
      <c r="B42" s="1534" t="s">
        <v>194</v>
      </c>
      <c r="C42" s="712"/>
      <c r="D42" s="712">
        <v>6</v>
      </c>
      <c r="E42" s="712">
        <v>6.88</v>
      </c>
      <c r="F42" s="712">
        <v>7.75</v>
      </c>
      <c r="G42" s="712"/>
      <c r="H42" s="712"/>
      <c r="I42" s="712"/>
      <c r="J42" s="712"/>
      <c r="K42" s="712"/>
      <c r="L42" s="712">
        <v>3.19</v>
      </c>
      <c r="M42" s="712"/>
      <c r="N42" s="712">
        <v>3.75</v>
      </c>
      <c r="O42" s="712">
        <v>4.25</v>
      </c>
      <c r="P42" s="712"/>
      <c r="Q42" s="712"/>
      <c r="R42" s="712"/>
      <c r="S42" s="712">
        <v>0.14</v>
      </c>
      <c r="T42" s="712"/>
      <c r="U42" s="155"/>
    </row>
    <row r="43" spans="1:21" ht="39.75" customHeight="1" thickBot="1">
      <c r="A43" s="1535" t="s">
        <v>35</v>
      </c>
      <c r="B43" s="1536"/>
      <c r="C43" s="1537">
        <f aca="true" t="shared" si="0" ref="C43:T43">AVERAGE(C7:C42)</f>
        <v>3.2808064516129036</v>
      </c>
      <c r="D43" s="1537">
        <f t="shared" si="0"/>
        <v>4.154642857142857</v>
      </c>
      <c r="E43" s="1537">
        <f t="shared" si="0"/>
        <v>4.8459375</v>
      </c>
      <c r="F43" s="1537">
        <f t="shared" si="0"/>
        <v>5.5815789473684205</v>
      </c>
      <c r="G43" s="1537">
        <f t="shared" si="0"/>
        <v>4.916666666666667</v>
      </c>
      <c r="H43" s="1537">
        <f t="shared" si="0"/>
        <v>13.839285714285714</v>
      </c>
      <c r="I43" s="1537">
        <f t="shared" si="0"/>
        <v>13.352941176470589</v>
      </c>
      <c r="J43" s="1537">
        <f t="shared" si="0"/>
        <v>12.766666666666667</v>
      </c>
      <c r="K43" s="1537">
        <f t="shared" si="0"/>
        <v>12.282608695652174</v>
      </c>
      <c r="L43" s="1537">
        <f t="shared" si="0"/>
        <v>12.628823529411765</v>
      </c>
      <c r="M43" s="1537">
        <f t="shared" si="0"/>
        <v>1.743392857142857</v>
      </c>
      <c r="N43" s="1537">
        <f t="shared" si="0"/>
        <v>2.3003571428571425</v>
      </c>
      <c r="O43" s="1537">
        <f t="shared" si="0"/>
        <v>2.826206896551724</v>
      </c>
      <c r="P43" s="1537">
        <f t="shared" si="0"/>
        <v>3.4277777777777776</v>
      </c>
      <c r="Q43" s="1537">
        <f t="shared" si="0"/>
        <v>12.4725</v>
      </c>
      <c r="R43" s="1537">
        <f t="shared" si="0"/>
        <v>11.6365</v>
      </c>
      <c r="S43" s="1537">
        <f t="shared" si="0"/>
        <v>10.958095238095236</v>
      </c>
      <c r="T43" s="1537">
        <f t="shared" si="0"/>
        <v>11.748333333333335</v>
      </c>
      <c r="U43" s="167"/>
    </row>
    <row r="44" spans="1:21" ht="39.75" customHeight="1">
      <c r="A44" s="1538" t="s">
        <v>232</v>
      </c>
      <c r="B44" s="1538"/>
      <c r="C44" s="1538"/>
      <c r="D44" s="1538"/>
      <c r="E44" s="1538"/>
      <c r="F44" s="1538"/>
      <c r="G44" s="1538"/>
      <c r="H44" s="1538"/>
      <c r="I44" s="1538"/>
      <c r="J44" s="1538"/>
      <c r="K44" s="1538"/>
      <c r="L44" s="1538"/>
      <c r="M44" s="1538"/>
      <c r="N44" s="1538"/>
      <c r="O44" s="1538"/>
      <c r="P44" s="1538"/>
      <c r="Q44" s="1538"/>
      <c r="R44" s="1538"/>
      <c r="S44" s="1538"/>
      <c r="T44" s="1538"/>
      <c r="U44" s="167"/>
    </row>
    <row r="45" spans="1:21" ht="58.5" customHeight="1">
      <c r="A45" s="1538" t="s">
        <v>234</v>
      </c>
      <c r="B45" s="1538"/>
      <c r="C45" s="1538"/>
      <c r="D45" s="1538"/>
      <c r="E45" s="1538"/>
      <c r="F45" s="1538"/>
      <c r="G45" s="1538"/>
      <c r="H45" s="1538"/>
      <c r="I45" s="1538"/>
      <c r="J45" s="1538"/>
      <c r="K45" s="1538"/>
      <c r="L45" s="1538"/>
      <c r="M45" s="1538"/>
      <c r="N45" s="1538"/>
      <c r="O45" s="1538"/>
      <c r="P45" s="1538"/>
      <c r="Q45" s="1538"/>
      <c r="R45" s="1538"/>
      <c r="S45" s="1538"/>
      <c r="T45" s="1538"/>
      <c r="U45" s="167"/>
    </row>
    <row r="46" spans="1:21" ht="82.5" customHeight="1">
      <c r="A46" s="830" t="s">
        <v>153</v>
      </c>
      <c r="B46" s="830"/>
      <c r="C46" s="600"/>
      <c r="D46" s="325"/>
      <c r="E46" s="325"/>
      <c r="F46" s="325"/>
      <c r="G46" s="325"/>
      <c r="H46" s="325"/>
      <c r="I46" s="324"/>
      <c r="J46" s="324"/>
      <c r="K46" s="324"/>
      <c r="L46" s="324"/>
      <c r="M46" s="324"/>
      <c r="N46" s="324"/>
      <c r="O46" s="324"/>
      <c r="P46" s="324"/>
      <c r="Q46" s="324"/>
      <c r="R46" s="324"/>
      <c r="S46" s="324"/>
      <c r="T46" s="324"/>
      <c r="U46" s="167"/>
    </row>
    <row r="47" spans="1:21" ht="35.25" customHeight="1" thickBot="1">
      <c r="A47" s="1036" t="s">
        <v>180</v>
      </c>
      <c r="B47" s="1036"/>
      <c r="C47" s="1036"/>
      <c r="D47" s="1036"/>
      <c r="E47" s="1036"/>
      <c r="F47" s="1036"/>
      <c r="G47" s="1036"/>
      <c r="H47" s="1036"/>
      <c r="I47" s="1036"/>
      <c r="J47" s="1036"/>
      <c r="K47" s="1036"/>
      <c r="L47" s="1036"/>
      <c r="M47" s="1036"/>
      <c r="N47" s="1036"/>
      <c r="O47" s="1036"/>
      <c r="P47" s="1036"/>
      <c r="Q47" s="1036"/>
      <c r="R47" s="1036"/>
      <c r="S47" s="1036"/>
      <c r="T47" s="1036"/>
      <c r="U47" s="167"/>
    </row>
    <row r="48" spans="1:21" ht="32.25" customHeight="1">
      <c r="A48" s="1026" t="s">
        <v>0</v>
      </c>
      <c r="B48" s="1027"/>
      <c r="C48" s="1027" t="s">
        <v>1</v>
      </c>
      <c r="D48" s="1027"/>
      <c r="E48" s="1027"/>
      <c r="F48" s="1027"/>
      <c r="G48" s="1027"/>
      <c r="H48" s="1027"/>
      <c r="I48" s="1027"/>
      <c r="J48" s="1027"/>
      <c r="K48" s="1027"/>
      <c r="L48" s="1027"/>
      <c r="M48" s="1027" t="s">
        <v>2</v>
      </c>
      <c r="N48" s="1027"/>
      <c r="O48" s="1027"/>
      <c r="P48" s="1027"/>
      <c r="Q48" s="1027"/>
      <c r="R48" s="1027"/>
      <c r="S48" s="1027"/>
      <c r="T48" s="1032"/>
      <c r="U48" s="155"/>
    </row>
    <row r="49" spans="1:21" ht="36.75" customHeight="1">
      <c r="A49" s="1028"/>
      <c r="B49" s="1029"/>
      <c r="C49" s="1029" t="s">
        <v>3</v>
      </c>
      <c r="D49" s="1029"/>
      <c r="E49" s="1029"/>
      <c r="F49" s="1029"/>
      <c r="G49" s="1029"/>
      <c r="H49" s="1029" t="s">
        <v>4</v>
      </c>
      <c r="I49" s="1029"/>
      <c r="J49" s="1029"/>
      <c r="K49" s="1029"/>
      <c r="L49" s="1029"/>
      <c r="M49" s="1029" t="s">
        <v>5</v>
      </c>
      <c r="N49" s="1029"/>
      <c r="O49" s="1029"/>
      <c r="P49" s="1029"/>
      <c r="Q49" s="1029" t="s">
        <v>6</v>
      </c>
      <c r="R49" s="1029"/>
      <c r="S49" s="1029"/>
      <c r="T49" s="1031"/>
      <c r="U49" s="155"/>
    </row>
    <row r="50" spans="1:21" ht="41.25" customHeight="1">
      <c r="A50" s="1028"/>
      <c r="B50" s="1029"/>
      <c r="C50" s="1030" t="s">
        <v>7</v>
      </c>
      <c r="D50" s="1029" t="s">
        <v>8</v>
      </c>
      <c r="E50" s="1029"/>
      <c r="F50" s="1029"/>
      <c r="G50" s="1029"/>
      <c r="H50" s="1030" t="s">
        <v>9</v>
      </c>
      <c r="I50" s="1030" t="s">
        <v>10</v>
      </c>
      <c r="J50" s="1029" t="s">
        <v>11</v>
      </c>
      <c r="K50" s="1029"/>
      <c r="L50" s="1029"/>
      <c r="M50" s="1030" t="s">
        <v>36</v>
      </c>
      <c r="N50" s="1029" t="s">
        <v>12</v>
      </c>
      <c r="O50" s="1029"/>
      <c r="P50" s="1029"/>
      <c r="Q50" s="1029" t="s">
        <v>11</v>
      </c>
      <c r="R50" s="1029"/>
      <c r="S50" s="1029"/>
      <c r="T50" s="1031"/>
      <c r="U50" s="155"/>
    </row>
    <row r="51" spans="1:21" s="343" customFormat="1" ht="109.5" customHeight="1">
      <c r="A51" s="1028"/>
      <c r="B51" s="1029"/>
      <c r="C51" s="1030"/>
      <c r="D51" s="608" t="s">
        <v>13</v>
      </c>
      <c r="E51" s="608" t="s">
        <v>14</v>
      </c>
      <c r="F51" s="608" t="s">
        <v>15</v>
      </c>
      <c r="G51" s="608" t="s">
        <v>16</v>
      </c>
      <c r="H51" s="1030"/>
      <c r="I51" s="1030"/>
      <c r="J51" s="608" t="s">
        <v>17</v>
      </c>
      <c r="K51" s="608" t="s">
        <v>18</v>
      </c>
      <c r="L51" s="608" t="s">
        <v>19</v>
      </c>
      <c r="M51" s="1030"/>
      <c r="N51" s="608" t="s">
        <v>20</v>
      </c>
      <c r="O51" s="608" t="s">
        <v>21</v>
      </c>
      <c r="P51" s="608" t="s">
        <v>22</v>
      </c>
      <c r="Q51" s="608" t="s">
        <v>23</v>
      </c>
      <c r="R51" s="608" t="s">
        <v>24</v>
      </c>
      <c r="S51" s="608" t="s">
        <v>25</v>
      </c>
      <c r="T51" s="609" t="s">
        <v>37</v>
      </c>
      <c r="U51" s="342"/>
    </row>
    <row r="52" spans="1:21" s="343" customFormat="1" ht="33" customHeight="1">
      <c r="A52" s="610">
        <v>1</v>
      </c>
      <c r="B52" s="611" t="s">
        <v>27</v>
      </c>
      <c r="C52" s="349">
        <v>4</v>
      </c>
      <c r="D52" s="349">
        <v>5</v>
      </c>
      <c r="E52" s="349">
        <v>6</v>
      </c>
      <c r="F52" s="349">
        <v>7</v>
      </c>
      <c r="G52" s="349"/>
      <c r="H52" s="349"/>
      <c r="I52" s="349"/>
      <c r="J52" s="349"/>
      <c r="K52" s="349">
        <v>6</v>
      </c>
      <c r="L52" s="349">
        <v>6</v>
      </c>
      <c r="M52" s="349">
        <v>1</v>
      </c>
      <c r="N52" s="349">
        <v>1</v>
      </c>
      <c r="O52" s="349">
        <v>1.5</v>
      </c>
      <c r="P52" s="349"/>
      <c r="Q52" s="349"/>
      <c r="R52" s="349"/>
      <c r="S52" s="349"/>
      <c r="T52" s="349"/>
      <c r="U52" s="342"/>
    </row>
    <row r="53" spans="1:21" s="343" customFormat="1" ht="33" customHeight="1">
      <c r="A53" s="610">
        <v>2</v>
      </c>
      <c r="B53" s="611" t="s">
        <v>52</v>
      </c>
      <c r="C53" s="349">
        <v>3</v>
      </c>
      <c r="D53" s="349">
        <v>2</v>
      </c>
      <c r="E53" s="349">
        <v>3</v>
      </c>
      <c r="F53" s="349">
        <v>4</v>
      </c>
      <c r="G53" s="349"/>
      <c r="H53" s="349">
        <v>14</v>
      </c>
      <c r="I53" s="349">
        <v>14</v>
      </c>
      <c r="J53" s="349">
        <v>8</v>
      </c>
      <c r="K53" s="349">
        <v>10</v>
      </c>
      <c r="L53" s="349">
        <v>12</v>
      </c>
      <c r="M53" s="349"/>
      <c r="N53" s="349"/>
      <c r="O53" s="349"/>
      <c r="P53" s="349"/>
      <c r="Q53" s="349"/>
      <c r="R53" s="349"/>
      <c r="S53" s="349"/>
      <c r="T53" s="349"/>
      <c r="U53" s="342"/>
    </row>
    <row r="54" spans="1:25" ht="49.5" customHeight="1">
      <c r="A54" s="610">
        <v>3</v>
      </c>
      <c r="B54" s="611" t="s">
        <v>28</v>
      </c>
      <c r="C54" s="349">
        <v>3</v>
      </c>
      <c r="D54" s="349">
        <v>3.5</v>
      </c>
      <c r="E54" s="349">
        <v>4</v>
      </c>
      <c r="F54" s="349">
        <v>5</v>
      </c>
      <c r="G54" s="349"/>
      <c r="H54" s="349">
        <v>10</v>
      </c>
      <c r="I54" s="349">
        <v>10</v>
      </c>
      <c r="J54" s="349">
        <v>8</v>
      </c>
      <c r="K54" s="349">
        <v>10</v>
      </c>
      <c r="L54" s="349">
        <v>10</v>
      </c>
      <c r="M54" s="349"/>
      <c r="N54" s="349"/>
      <c r="O54" s="349"/>
      <c r="P54" s="349"/>
      <c r="Q54" s="349"/>
      <c r="R54" s="349"/>
      <c r="S54" s="349"/>
      <c r="T54" s="349"/>
      <c r="U54" s="180"/>
      <c r="V54" s="15"/>
      <c r="W54" s="48"/>
      <c r="X54" s="48"/>
      <c r="Y54" s="48"/>
    </row>
    <row r="55" spans="1:21" ht="38.25" customHeight="1" thickBot="1">
      <c r="A55" s="1034" t="s">
        <v>39</v>
      </c>
      <c r="B55" s="1035"/>
      <c r="C55" s="735">
        <f>AVERAGE(C52:C54)</f>
        <v>3.3333333333333335</v>
      </c>
      <c r="D55" s="735">
        <f aca="true" t="shared" si="1" ref="D55:O55">AVERAGE(D52:D54)</f>
        <v>3.5</v>
      </c>
      <c r="E55" s="735">
        <f t="shared" si="1"/>
        <v>4.333333333333333</v>
      </c>
      <c r="F55" s="735">
        <f t="shared" si="1"/>
        <v>5.333333333333333</v>
      </c>
      <c r="G55" s="735"/>
      <c r="H55" s="735">
        <f t="shared" si="1"/>
        <v>12</v>
      </c>
      <c r="I55" s="735">
        <f t="shared" si="1"/>
        <v>12</v>
      </c>
      <c r="J55" s="735">
        <f t="shared" si="1"/>
        <v>8</v>
      </c>
      <c r="K55" s="735">
        <f t="shared" si="1"/>
        <v>8.666666666666666</v>
      </c>
      <c r="L55" s="735">
        <f t="shared" si="1"/>
        <v>9.333333333333334</v>
      </c>
      <c r="M55" s="735">
        <f t="shared" si="1"/>
        <v>1</v>
      </c>
      <c r="N55" s="735">
        <f t="shared" si="1"/>
        <v>1</v>
      </c>
      <c r="O55" s="735">
        <f t="shared" si="1"/>
        <v>1.5</v>
      </c>
      <c r="P55" s="612"/>
      <c r="Q55" s="612"/>
      <c r="R55" s="612"/>
      <c r="S55" s="612"/>
      <c r="T55" s="612"/>
      <c r="U55" s="167"/>
    </row>
    <row r="56" spans="1:33" ht="53.25" customHeight="1">
      <c r="A56" s="924" t="s">
        <v>222</v>
      </c>
      <c r="B56" s="924"/>
      <c r="C56" s="924"/>
      <c r="D56" s="924"/>
      <c r="E56" s="924"/>
      <c r="F56" s="924"/>
      <c r="G56" s="924"/>
      <c r="H56" s="924"/>
      <c r="I56" s="924"/>
      <c r="J56" s="924"/>
      <c r="K56" s="924"/>
      <c r="L56" s="924"/>
      <c r="M56" s="924"/>
      <c r="N56" s="924"/>
      <c r="O56" s="924"/>
      <c r="P56" s="924"/>
      <c r="Q56" s="924"/>
      <c r="R56" s="924"/>
      <c r="S56" s="924"/>
      <c r="T56" s="229"/>
      <c r="U56" s="180"/>
      <c r="V56" s="15"/>
      <c r="W56" s="15"/>
      <c r="X56" s="15"/>
      <c r="Y56" s="15"/>
      <c r="Z56" s="71"/>
      <c r="AA56" s="71"/>
      <c r="AB56" s="71"/>
      <c r="AC56" s="71"/>
      <c r="AD56" s="71"/>
      <c r="AE56" s="71"/>
      <c r="AF56" s="71"/>
      <c r="AG56" s="71"/>
    </row>
    <row r="57" spans="1:49" ht="42" customHeight="1">
      <c r="A57" s="1033" t="s">
        <v>217</v>
      </c>
      <c r="B57" s="1033"/>
      <c r="C57" s="1033"/>
      <c r="D57" s="1033"/>
      <c r="E57" s="1033"/>
      <c r="F57" s="1033"/>
      <c r="G57" s="1033"/>
      <c r="H57" s="1033"/>
      <c r="I57" s="1033"/>
      <c r="J57" s="1033"/>
      <c r="K57" s="1033"/>
      <c r="L57" s="1033"/>
      <c r="M57" s="224"/>
      <c r="N57" s="224"/>
      <c r="O57" s="224"/>
      <c r="P57" s="224"/>
      <c r="Q57" s="224"/>
      <c r="R57" s="224"/>
      <c r="S57" s="224"/>
      <c r="T57" s="229"/>
      <c r="U57" s="230"/>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row>
    <row r="58" spans="1:33" ht="38.25" customHeight="1">
      <c r="A58" s="1006"/>
      <c r="B58" s="1006"/>
      <c r="C58" s="1006"/>
      <c r="D58" s="1006"/>
      <c r="E58" s="1006"/>
      <c r="F58" s="1006"/>
      <c r="G58" s="1006"/>
      <c r="H58" s="1006"/>
      <c r="I58" s="1006"/>
      <c r="J58" s="1006"/>
      <c r="K58" s="1006"/>
      <c r="L58" s="1006"/>
      <c r="M58" s="226"/>
      <c r="N58" s="226"/>
      <c r="O58" s="226"/>
      <c r="P58" s="226"/>
      <c r="Q58" s="226"/>
      <c r="R58" s="226"/>
      <c r="S58" s="226"/>
      <c r="T58" s="230"/>
      <c r="U58" s="180"/>
      <c r="V58" s="15"/>
      <c r="W58" s="15"/>
      <c r="X58" s="15"/>
      <c r="Y58" s="15"/>
      <c r="Z58" s="48"/>
      <c r="AA58" s="48"/>
      <c r="AB58" s="48"/>
      <c r="AC58" s="48"/>
      <c r="AD58" s="48"/>
      <c r="AE58" s="48"/>
      <c r="AF58" s="48"/>
      <c r="AG58" s="48"/>
    </row>
    <row r="59" spans="1:33" ht="58.5" customHeight="1">
      <c r="A59" s="1017"/>
      <c r="B59" s="1017"/>
      <c r="C59" s="1017"/>
      <c r="D59" s="1017"/>
      <c r="E59" s="1017"/>
      <c r="F59" s="1017"/>
      <c r="G59" s="1017"/>
      <c r="H59" s="1017"/>
      <c r="I59" s="1017"/>
      <c r="J59" s="1017"/>
      <c r="K59" s="227"/>
      <c r="L59" s="227"/>
      <c r="M59" s="227"/>
      <c r="N59" s="227"/>
      <c r="O59" s="227"/>
      <c r="P59" s="227"/>
      <c r="Q59" s="227"/>
      <c r="R59" s="227"/>
      <c r="S59" s="227"/>
      <c r="T59" s="227"/>
      <c r="U59" s="15"/>
      <c r="V59" s="15"/>
      <c r="W59" s="15"/>
      <c r="X59" s="15"/>
      <c r="Y59" s="15"/>
      <c r="Z59" s="70"/>
      <c r="AA59" s="70"/>
      <c r="AB59" s="70"/>
      <c r="AC59" s="70"/>
      <c r="AD59" s="70"/>
      <c r="AE59" s="48"/>
      <c r="AF59" s="48"/>
      <c r="AG59" s="48"/>
    </row>
    <row r="60" spans="1:37" ht="38.25" customHeight="1">
      <c r="A60" s="927"/>
      <c r="B60" s="927"/>
      <c r="C60" s="927"/>
      <c r="D60" s="927"/>
      <c r="E60" s="927"/>
      <c r="F60" s="927"/>
      <c r="G60" s="927"/>
      <c r="H60" s="927"/>
      <c r="I60" s="927"/>
      <c r="J60" s="927"/>
      <c r="K60" s="59"/>
      <c r="L60" s="59"/>
      <c r="M60" s="59"/>
      <c r="N60" s="59"/>
      <c r="O60" s="59"/>
      <c r="P60" s="59"/>
      <c r="Q60" s="59"/>
      <c r="R60" s="59"/>
      <c r="S60" s="59"/>
      <c r="T60" s="59"/>
      <c r="U60" s="48"/>
      <c r="V60" s="52"/>
      <c r="W60" s="52"/>
      <c r="X60" s="52"/>
      <c r="Y60" s="52"/>
      <c r="Z60" s="48"/>
      <c r="AA60" s="48"/>
      <c r="AB60" s="48"/>
      <c r="AC60" s="48"/>
      <c r="AD60" s="48"/>
      <c r="AE60" s="48"/>
      <c r="AF60" s="48"/>
      <c r="AG60" s="48"/>
      <c r="AH60" s="59"/>
      <c r="AI60" s="59"/>
      <c r="AJ60" s="59"/>
      <c r="AK60" s="59"/>
    </row>
    <row r="61" spans="1:33" ht="42.75" customHeight="1">
      <c r="A61" s="73"/>
      <c r="B61" s="73"/>
      <c r="C61" s="73"/>
      <c r="D61" s="73"/>
      <c r="E61" s="73"/>
      <c r="F61" s="73"/>
      <c r="G61" s="73"/>
      <c r="H61" s="73"/>
      <c r="I61" s="73"/>
      <c r="J61" s="59"/>
      <c r="K61" s="59"/>
      <c r="L61" s="59"/>
      <c r="M61" s="59"/>
      <c r="N61" s="59"/>
      <c r="O61" s="59"/>
      <c r="P61" s="59"/>
      <c r="Q61" s="59"/>
      <c r="R61" s="59"/>
      <c r="S61" s="59"/>
      <c r="T61" s="59"/>
      <c r="U61" s="74"/>
      <c r="V61" s="74"/>
      <c r="W61" s="74"/>
      <c r="X61" s="74"/>
      <c r="Y61" s="74"/>
      <c r="Z61" s="74"/>
      <c r="AA61" s="74"/>
      <c r="AB61" s="74"/>
      <c r="AC61" s="74"/>
      <c r="AD61" s="74"/>
      <c r="AE61" s="74"/>
      <c r="AF61" s="74"/>
      <c r="AG61" s="48"/>
    </row>
    <row r="62" spans="1:33" ht="45" customHeight="1">
      <c r="A62" s="920"/>
      <c r="B62" s="920"/>
      <c r="C62" s="920"/>
      <c r="D62" s="920"/>
      <c r="E62" s="920"/>
      <c r="F62" s="920"/>
      <c r="G62" s="920"/>
      <c r="H62" s="920"/>
      <c r="I62" s="920"/>
      <c r="J62" s="920"/>
      <c r="K62" s="920"/>
      <c r="L62" s="920"/>
      <c r="M62" s="920"/>
      <c r="N62" s="920"/>
      <c r="O62" s="920"/>
      <c r="P62" s="920"/>
      <c r="Q62" s="74"/>
      <c r="R62" s="74"/>
      <c r="S62" s="74"/>
      <c r="T62" s="74"/>
      <c r="U62" s="48"/>
      <c r="V62" s="48"/>
      <c r="W62" s="48"/>
      <c r="X62" s="48"/>
      <c r="Y62" s="48"/>
      <c r="Z62" s="15"/>
      <c r="AA62" s="15"/>
      <c r="AB62" s="15"/>
      <c r="AC62" s="48"/>
      <c r="AD62" s="48"/>
      <c r="AE62" s="48"/>
      <c r="AF62" s="48"/>
      <c r="AG62" s="48"/>
    </row>
    <row r="63" spans="1:34" ht="44.25" customHeight="1">
      <c r="A63" s="920"/>
      <c r="B63" s="920"/>
      <c r="C63" s="920"/>
      <c r="D63" s="920"/>
      <c r="E63" s="920"/>
      <c r="F63" s="920"/>
      <c r="G63" s="920"/>
      <c r="H63" s="920"/>
      <c r="I63" s="920"/>
      <c r="J63" s="59"/>
      <c r="K63" s="59"/>
      <c r="L63" s="59"/>
      <c r="M63" s="59"/>
      <c r="N63" s="59"/>
      <c r="O63" s="59"/>
      <c r="P63" s="59"/>
      <c r="Q63" s="59"/>
      <c r="R63" s="59"/>
      <c r="S63" s="59"/>
      <c r="T63" s="59"/>
      <c r="U63" s="48"/>
      <c r="V63" s="48"/>
      <c r="W63" s="48"/>
      <c r="X63" s="48"/>
      <c r="Y63" s="48"/>
      <c r="Z63" s="15"/>
      <c r="AA63" s="15"/>
      <c r="AB63" s="15"/>
      <c r="AC63" s="15"/>
      <c r="AD63" s="15"/>
      <c r="AE63" s="15"/>
      <c r="AF63" s="15"/>
      <c r="AG63" s="15"/>
      <c r="AH63" s="74"/>
    </row>
    <row r="64" spans="1:34" ht="39.75" customHeight="1">
      <c r="A64" s="73"/>
      <c r="B64" s="73"/>
      <c r="C64" s="73"/>
      <c r="D64" s="73"/>
      <c r="E64" s="73"/>
      <c r="F64" s="73"/>
      <c r="G64" s="73"/>
      <c r="H64" s="73"/>
      <c r="I64" s="73"/>
      <c r="J64" s="73"/>
      <c r="K64" s="73"/>
      <c r="L64" s="73"/>
      <c r="M64" s="73"/>
      <c r="N64" s="59"/>
      <c r="O64" s="59"/>
      <c r="P64" s="59"/>
      <c r="Q64" s="59"/>
      <c r="R64" s="59"/>
      <c r="S64" s="59"/>
      <c r="T64" s="59"/>
      <c r="U64" s="48"/>
      <c r="V64" s="48"/>
      <c r="W64" s="48"/>
      <c r="X64" s="48"/>
      <c r="Y64" s="48"/>
      <c r="Z64" s="15"/>
      <c r="AA64" s="15"/>
      <c r="AB64" s="15"/>
      <c r="AC64" s="15"/>
      <c r="AD64" s="15"/>
      <c r="AE64" s="15"/>
      <c r="AF64" s="15"/>
      <c r="AG64" s="15"/>
      <c r="AH64" s="74"/>
    </row>
    <row r="65" spans="1:33" ht="48" customHeight="1">
      <c r="A65" s="920"/>
      <c r="B65" s="920"/>
      <c r="C65" s="920"/>
      <c r="D65" s="920"/>
      <c r="E65" s="920"/>
      <c r="F65" s="920"/>
      <c r="G65" s="920"/>
      <c r="H65" s="920"/>
      <c r="I65" s="920"/>
      <c r="J65" s="920"/>
      <c r="K65" s="920"/>
      <c r="L65" s="920"/>
      <c r="M65" s="73"/>
      <c r="N65" s="75"/>
      <c r="O65" s="75"/>
      <c r="P65" s="75"/>
      <c r="Q65" s="75"/>
      <c r="R65" s="75"/>
      <c r="S65" s="75"/>
      <c r="T65" s="75"/>
      <c r="U65" s="55"/>
      <c r="V65" s="55"/>
      <c r="W65" s="55"/>
      <c r="X65" s="55"/>
      <c r="Y65" s="55"/>
      <c r="Z65" s="55"/>
      <c r="AA65" s="55"/>
      <c r="AB65" s="55"/>
      <c r="AC65" s="55"/>
      <c r="AD65" s="55"/>
      <c r="AE65" s="55"/>
      <c r="AF65" s="52"/>
      <c r="AG65" s="48"/>
    </row>
    <row r="66" spans="1:33" ht="31.5" customHeight="1">
      <c r="A66" s="921"/>
      <c r="B66" s="921"/>
      <c r="C66" s="921"/>
      <c r="D66" s="921"/>
      <c r="E66" s="921"/>
      <c r="F66" s="921"/>
      <c r="G66" s="921"/>
      <c r="H66" s="921"/>
      <c r="I66" s="921"/>
      <c r="J66" s="921"/>
      <c r="K66" s="921"/>
      <c r="L66" s="921"/>
      <c r="M66" s="59"/>
      <c r="N66" s="59"/>
      <c r="O66" s="59"/>
      <c r="P66" s="59"/>
      <c r="Q66" s="59"/>
      <c r="R66" s="59"/>
      <c r="S66" s="59"/>
      <c r="T66" s="59"/>
      <c r="U66" s="56"/>
      <c r="V66" s="56"/>
      <c r="W66" s="56"/>
      <c r="X66" s="56"/>
      <c r="Y66" s="56"/>
      <c r="Z66" s="56"/>
      <c r="AA66" s="56"/>
      <c r="AB66" s="56"/>
      <c r="AC66" s="56"/>
      <c r="AD66" s="56"/>
      <c r="AE66" s="56"/>
      <c r="AF66" s="56"/>
      <c r="AG66" s="48"/>
    </row>
    <row r="67" spans="1:33" ht="28.5" customHeight="1">
      <c r="A67" s="927"/>
      <c r="B67" s="927"/>
      <c r="C67" s="927"/>
      <c r="D67" s="927"/>
      <c r="E67" s="927"/>
      <c r="F67" s="927"/>
      <c r="G67" s="927"/>
      <c r="H67" s="927"/>
      <c r="I67" s="927"/>
      <c r="J67" s="927"/>
      <c r="K67" s="927"/>
      <c r="L67" s="927"/>
      <c r="M67" s="927"/>
      <c r="N67" s="927"/>
      <c r="O67" s="927"/>
      <c r="P67" s="927"/>
      <c r="Q67" s="927"/>
      <c r="R67" s="927"/>
      <c r="S67" s="927"/>
      <c r="T67" s="927"/>
      <c r="U67" s="48"/>
      <c r="V67" s="48"/>
      <c r="W67" s="48"/>
      <c r="X67" s="48"/>
      <c r="Y67" s="48"/>
      <c r="Z67" s="48"/>
      <c r="AA67" s="48"/>
      <c r="AB67" s="48"/>
      <c r="AC67" s="48"/>
      <c r="AD67" s="48"/>
      <c r="AE67" s="48"/>
      <c r="AF67" s="48"/>
      <c r="AG67" s="48"/>
    </row>
    <row r="68" spans="1:33" ht="35.25" customHeight="1">
      <c r="A68" s="958"/>
      <c r="B68" s="958"/>
      <c r="C68" s="958"/>
      <c r="D68" s="958"/>
      <c r="E68" s="958"/>
      <c r="F68" s="958"/>
      <c r="G68" s="958"/>
      <c r="H68" s="958"/>
      <c r="I68" s="958"/>
      <c r="J68" s="958"/>
      <c r="K68" s="958"/>
      <c r="L68" s="958"/>
      <c r="M68" s="958"/>
      <c r="N68" s="958"/>
      <c r="O68" s="76"/>
      <c r="P68" s="49"/>
      <c r="Q68" s="49"/>
      <c r="R68" s="49"/>
      <c r="S68" s="49"/>
      <c r="T68" s="49"/>
      <c r="U68" s="48"/>
      <c r="V68" s="48"/>
      <c r="W68" s="48"/>
      <c r="X68" s="48"/>
      <c r="Y68" s="48"/>
      <c r="Z68" s="48"/>
      <c r="AA68" s="48"/>
      <c r="AB68" s="48"/>
      <c r="AC68" s="48"/>
      <c r="AD68" s="48"/>
      <c r="AE68" s="48"/>
      <c r="AF68" s="48"/>
      <c r="AG68" s="48"/>
    </row>
    <row r="69" spans="1:33" ht="36.75" customHeight="1">
      <c r="A69" s="931"/>
      <c r="B69" s="932"/>
      <c r="C69" s="932"/>
      <c r="D69" s="932"/>
      <c r="E69" s="932"/>
      <c r="F69" s="932"/>
      <c r="G69" s="932"/>
      <c r="H69" s="932"/>
      <c r="I69" s="932"/>
      <c r="J69" s="932"/>
      <c r="K69" s="932"/>
      <c r="L69" s="932"/>
      <c r="M69" s="932"/>
      <c r="N69" s="932"/>
      <c r="O69" s="932"/>
      <c r="P69" s="932"/>
      <c r="Q69" s="932"/>
      <c r="R69" s="932"/>
      <c r="S69" s="932"/>
      <c r="T69" s="932"/>
      <c r="U69" s="48"/>
      <c r="V69" s="48"/>
      <c r="W69" s="48"/>
      <c r="X69" s="48"/>
      <c r="Y69" s="48"/>
      <c r="Z69" s="48"/>
      <c r="AA69" s="48"/>
      <c r="AB69" s="48"/>
      <c r="AC69" s="48"/>
      <c r="AD69" s="48"/>
      <c r="AE69" s="48"/>
      <c r="AF69" s="48"/>
      <c r="AG69" s="48"/>
    </row>
    <row r="70" spans="1:35" ht="30.75" customHeight="1">
      <c r="A70" s="937"/>
      <c r="B70" s="937"/>
      <c r="C70" s="937"/>
      <c r="D70" s="937"/>
      <c r="E70" s="937"/>
      <c r="F70" s="937"/>
      <c r="G70" s="937"/>
      <c r="H70" s="937"/>
      <c r="I70" s="937"/>
      <c r="J70" s="937"/>
      <c r="K70" s="937"/>
      <c r="L70" s="937"/>
      <c r="M70" s="937"/>
      <c r="N70" s="937"/>
      <c r="O70" s="937"/>
      <c r="P70" s="937"/>
      <c r="Q70" s="937"/>
      <c r="R70" s="937"/>
      <c r="S70" s="937"/>
      <c r="T70" s="937"/>
      <c r="U70" s="344"/>
      <c r="V70" s="344"/>
      <c r="Z70" s="48"/>
      <c r="AA70" s="48"/>
      <c r="AB70" s="48"/>
      <c r="AC70" s="48"/>
      <c r="AD70" s="48"/>
      <c r="AE70" s="48"/>
      <c r="AF70" s="48"/>
      <c r="AG70" s="48"/>
      <c r="AH70" s="59"/>
      <c r="AI70" s="59"/>
    </row>
    <row r="71" spans="1:33" ht="28.5" customHeight="1">
      <c r="A71" s="344"/>
      <c r="B71" s="344"/>
      <c r="C71" s="344"/>
      <c r="D71" s="344"/>
      <c r="E71" s="344"/>
      <c r="F71" s="344"/>
      <c r="G71" s="344"/>
      <c r="H71" s="344"/>
      <c r="I71" s="344"/>
      <c r="J71" s="344"/>
      <c r="K71" s="344"/>
      <c r="L71" s="344"/>
      <c r="M71" s="344"/>
      <c r="N71" s="344"/>
      <c r="O71" s="344"/>
      <c r="P71" s="344"/>
      <c r="Q71" s="344"/>
      <c r="R71" s="344"/>
      <c r="S71" s="344"/>
      <c r="T71" s="344"/>
      <c r="Z71" s="77"/>
      <c r="AA71" s="77"/>
      <c r="AB71" s="77"/>
      <c r="AC71" s="77"/>
      <c r="AD71" s="48"/>
      <c r="AE71" s="48"/>
      <c r="AF71" s="48"/>
      <c r="AG71" s="48"/>
    </row>
    <row r="72" spans="1:38" ht="30" customHeight="1">
      <c r="A72" s="934"/>
      <c r="B72" s="934"/>
      <c r="C72" s="934"/>
      <c r="D72" s="934"/>
      <c r="E72" s="934"/>
      <c r="F72" s="934"/>
      <c r="G72" s="934"/>
      <c r="H72" s="934"/>
      <c r="I72" s="934"/>
      <c r="J72" s="934"/>
      <c r="K72" s="934"/>
      <c r="L72" s="934"/>
      <c r="M72" s="934"/>
      <c r="N72" s="934"/>
      <c r="O72" s="934"/>
      <c r="P72" s="934"/>
      <c r="Q72" s="934"/>
      <c r="R72" s="934"/>
      <c r="S72" s="934"/>
      <c r="T72" s="934"/>
      <c r="U72" s="15"/>
      <c r="V72" s="15"/>
      <c r="Z72" s="48"/>
      <c r="AA72" s="48"/>
      <c r="AB72" s="48"/>
      <c r="AC72" s="48"/>
      <c r="AD72" s="48"/>
      <c r="AE72" s="48"/>
      <c r="AF72" s="48"/>
      <c r="AG72" s="48"/>
      <c r="AH72" s="59"/>
      <c r="AI72" s="59"/>
      <c r="AJ72" s="59"/>
      <c r="AK72" s="59"/>
      <c r="AL72" s="59"/>
    </row>
    <row r="73" spans="1:33" ht="27">
      <c r="A73" s="15"/>
      <c r="B73" s="15"/>
      <c r="C73" s="15"/>
      <c r="D73" s="15"/>
      <c r="E73" s="15"/>
      <c r="F73" s="15"/>
      <c r="G73" s="15"/>
      <c r="H73" s="15"/>
      <c r="I73" s="15"/>
      <c r="J73" s="15"/>
      <c r="K73" s="15"/>
      <c r="L73" s="15"/>
      <c r="M73" s="15"/>
      <c r="N73" s="15"/>
      <c r="O73" s="15"/>
      <c r="P73" s="15"/>
      <c r="Q73" s="15"/>
      <c r="R73" s="15"/>
      <c r="S73" s="15"/>
      <c r="T73" s="15"/>
      <c r="Z73" s="48"/>
      <c r="AA73" s="48"/>
      <c r="AB73" s="48"/>
      <c r="AC73" s="48"/>
      <c r="AD73" s="48"/>
      <c r="AE73" s="48"/>
      <c r="AF73" s="48"/>
      <c r="AG73" s="48"/>
    </row>
    <row r="74" spans="1:33" ht="27">
      <c r="A74" s="48"/>
      <c r="B74" s="59"/>
      <c r="C74" s="59"/>
      <c r="D74" s="59"/>
      <c r="E74" s="936"/>
      <c r="F74" s="936"/>
      <c r="G74" s="936"/>
      <c r="H74" s="936"/>
      <c r="I74" s="936"/>
      <c r="J74" s="936"/>
      <c r="K74" s="936"/>
      <c r="L74" s="936"/>
      <c r="M74" s="936"/>
      <c r="N74" s="936"/>
      <c r="O74" s="936"/>
      <c r="P74" s="936"/>
      <c r="Q74" s="936"/>
      <c r="R74" s="936"/>
      <c r="S74" s="936"/>
      <c r="T74" s="936"/>
      <c r="Z74" s="48"/>
      <c r="AA74" s="48"/>
      <c r="AB74" s="48"/>
      <c r="AC74" s="48"/>
      <c r="AD74" s="48"/>
      <c r="AE74" s="48"/>
      <c r="AF74" s="48"/>
      <c r="AG74" s="48"/>
    </row>
    <row r="75" spans="1:20" ht="27">
      <c r="A75" s="48"/>
      <c r="B75" s="48"/>
      <c r="C75" s="48"/>
      <c r="D75" s="48"/>
      <c r="E75" s="48"/>
      <c r="F75" s="48"/>
      <c r="G75" s="48"/>
      <c r="H75" s="48"/>
      <c r="I75" s="48"/>
      <c r="J75" s="48"/>
      <c r="K75" s="48"/>
      <c r="L75" s="48"/>
      <c r="M75" s="48"/>
      <c r="N75" s="48"/>
      <c r="O75" s="48"/>
      <c r="P75" s="48"/>
      <c r="Q75" s="48"/>
      <c r="R75" s="48"/>
      <c r="S75" s="48"/>
      <c r="T75" s="48"/>
    </row>
    <row r="76" spans="1:20" ht="27">
      <c r="A76" s="48"/>
      <c r="B76" s="48"/>
      <c r="C76" s="48"/>
      <c r="D76" s="48"/>
      <c r="E76" s="48"/>
      <c r="F76" s="48"/>
      <c r="G76" s="48"/>
      <c r="H76" s="48"/>
      <c r="I76" s="48"/>
      <c r="J76" s="48"/>
      <c r="K76" s="48"/>
      <c r="L76" s="48"/>
      <c r="M76" s="48"/>
      <c r="N76" s="48"/>
      <c r="O76" s="48"/>
      <c r="P76" s="48"/>
      <c r="Q76" s="48"/>
      <c r="R76" s="48"/>
      <c r="S76" s="48"/>
      <c r="T76" s="48"/>
    </row>
    <row r="77" spans="2:20" ht="27">
      <c r="B77" s="59"/>
      <c r="C77" s="59"/>
      <c r="D77" s="59"/>
      <c r="E77" s="59"/>
      <c r="F77" s="59"/>
      <c r="G77" s="59"/>
      <c r="H77" s="59"/>
      <c r="I77" s="59"/>
      <c r="J77" s="59"/>
      <c r="K77" s="59"/>
      <c r="L77" s="59"/>
      <c r="M77" s="59"/>
      <c r="N77" s="59"/>
      <c r="O77" s="59"/>
      <c r="P77" s="59"/>
      <c r="Q77" s="59"/>
      <c r="R77" s="59"/>
      <c r="S77" s="59"/>
      <c r="T77" s="59"/>
    </row>
    <row r="78" spans="2:20" ht="27">
      <c r="B78" s="59"/>
      <c r="C78" s="59"/>
      <c r="D78" s="59"/>
      <c r="E78" s="59"/>
      <c r="F78" s="59"/>
      <c r="G78" s="59"/>
      <c r="H78" s="59"/>
      <c r="I78" s="59"/>
      <c r="J78" s="59"/>
      <c r="K78" s="59"/>
      <c r="L78" s="59"/>
      <c r="M78" s="59"/>
      <c r="N78" s="59"/>
      <c r="O78" s="59"/>
      <c r="P78" s="59"/>
      <c r="Q78" s="59"/>
      <c r="R78" s="59"/>
      <c r="S78" s="59"/>
      <c r="T78" s="59"/>
    </row>
    <row r="79" spans="2:20" ht="27">
      <c r="B79" s="59"/>
      <c r="C79" s="59"/>
      <c r="D79" s="59"/>
      <c r="E79" s="59"/>
      <c r="F79" s="59"/>
      <c r="G79" s="59"/>
      <c r="H79" s="59"/>
      <c r="I79" s="59"/>
      <c r="J79" s="59"/>
      <c r="K79" s="59"/>
      <c r="L79" s="59"/>
      <c r="M79" s="59"/>
      <c r="N79" s="59"/>
      <c r="O79" s="59"/>
      <c r="P79" s="59"/>
      <c r="Q79" s="59"/>
      <c r="R79" s="59"/>
      <c r="S79" s="59"/>
      <c r="T79" s="59"/>
    </row>
    <row r="80" spans="2:20" ht="27">
      <c r="B80" s="59"/>
      <c r="C80" s="59"/>
      <c r="D80" s="59"/>
      <c r="E80" s="59"/>
      <c r="F80" s="59"/>
      <c r="G80" s="59"/>
      <c r="H80" s="59"/>
      <c r="I80" s="59"/>
      <c r="J80" s="59"/>
      <c r="K80" s="59"/>
      <c r="L80" s="59"/>
      <c r="M80" s="59"/>
      <c r="N80" s="59"/>
      <c r="O80" s="59"/>
      <c r="P80" s="59"/>
      <c r="Q80" s="59"/>
      <c r="R80" s="59"/>
      <c r="S80" s="59"/>
      <c r="T80" s="59"/>
    </row>
    <row r="81" ht="27.75">
      <c r="B81" s="78"/>
    </row>
    <row r="82" ht="27.75">
      <c r="B82" s="79"/>
    </row>
    <row r="83" ht="27.75">
      <c r="B83" s="80"/>
    </row>
    <row r="84" ht="27.75">
      <c r="B84" s="80"/>
    </row>
    <row r="85" ht="27.75">
      <c r="B85" s="81"/>
    </row>
    <row r="86" ht="27.75">
      <c r="B86" s="82"/>
    </row>
  </sheetData>
  <sheetProtection/>
  <mergeCells count="53">
    <mergeCell ref="D50:G50"/>
    <mergeCell ref="A69:T69"/>
    <mergeCell ref="A72:T72"/>
    <mergeCell ref="A68:N68"/>
    <mergeCell ref="A70:T70"/>
    <mergeCell ref="M50:M51"/>
    <mergeCell ref="Q50:T50"/>
    <mergeCell ref="A66:L66"/>
    <mergeCell ref="A59:J59"/>
    <mergeCell ref="A58:L58"/>
    <mergeCell ref="E74:T74"/>
    <mergeCell ref="A62:P62"/>
    <mergeCell ref="A63:I63"/>
    <mergeCell ref="A65:L65"/>
    <mergeCell ref="A67:T67"/>
    <mergeCell ref="A60:J60"/>
    <mergeCell ref="A55:B55"/>
    <mergeCell ref="A46:B46"/>
    <mergeCell ref="J50:L50"/>
    <mergeCell ref="A47:T47"/>
    <mergeCell ref="C48:L48"/>
    <mergeCell ref="A56:S56"/>
    <mergeCell ref="C49:G49"/>
    <mergeCell ref="Q49:T49"/>
    <mergeCell ref="M49:P49"/>
    <mergeCell ref="A48:B51"/>
    <mergeCell ref="A57:L57"/>
    <mergeCell ref="C50:C51"/>
    <mergeCell ref="H50:H51"/>
    <mergeCell ref="N50:P50"/>
    <mergeCell ref="M3:T3"/>
    <mergeCell ref="D5:G5"/>
    <mergeCell ref="Q4:T4"/>
    <mergeCell ref="I50:I51"/>
    <mergeCell ref="N5:P5"/>
    <mergeCell ref="H4:L4"/>
    <mergeCell ref="H49:L49"/>
    <mergeCell ref="A43:B43"/>
    <mergeCell ref="H5:H6"/>
    <mergeCell ref="M4:P4"/>
    <mergeCell ref="C5:C6"/>
    <mergeCell ref="M5:M6"/>
    <mergeCell ref="M48:T48"/>
    <mergeCell ref="J5:L5"/>
    <mergeCell ref="A44:T44"/>
    <mergeCell ref="A45:T45"/>
    <mergeCell ref="A1:H1"/>
    <mergeCell ref="A3:B6"/>
    <mergeCell ref="C3:L3"/>
    <mergeCell ref="I5:I6"/>
    <mergeCell ref="A2:T2"/>
    <mergeCell ref="Q5:T5"/>
    <mergeCell ref="C4:G4"/>
  </mergeCells>
  <printOptions/>
  <pageMargins left="0" right="0" top="0" bottom="0" header="0.31496062992126" footer="0.31496062992126"/>
  <pageSetup horizontalDpi="600" verticalDpi="600" orientation="landscape" paperSize="9" scale="32" r:id="rId4"/>
  <rowBreaks count="1" manualBreakCount="1">
    <brk id="45" max="19" man="1"/>
  </rowBreaks>
  <colBreaks count="1" manualBreakCount="1">
    <brk id="21" max="60" man="1"/>
  </colBreaks>
  <drawing r:id="rId3"/>
  <legacyDrawing r:id="rId2"/>
</worksheet>
</file>

<file path=xl/worksheets/sheet14.xml><?xml version="1.0" encoding="utf-8"?>
<worksheet xmlns="http://schemas.openxmlformats.org/spreadsheetml/2006/main" xmlns:r="http://schemas.openxmlformats.org/officeDocument/2006/relationships">
  <sheetPr codeName="Sheet14"/>
  <dimension ref="A1:AW87"/>
  <sheetViews>
    <sheetView zoomScale="30" zoomScaleNormal="30" zoomScaleSheetLayoutView="30" zoomScalePageLayoutView="48" workbookViewId="0" topLeftCell="A1">
      <selection activeCell="A1" sqref="A1:T45"/>
    </sheetView>
  </sheetViews>
  <sheetFormatPr defaultColWidth="9.140625" defaultRowHeight="12.75"/>
  <cols>
    <col min="1" max="1" width="9.421875" style="12" customWidth="1"/>
    <col min="2" max="2" width="86.7109375" style="12" customWidth="1"/>
    <col min="3" max="3" width="17.7109375" style="12" customWidth="1"/>
    <col min="4" max="4" width="16.00390625" style="12" customWidth="1"/>
    <col min="5" max="5" width="16.7109375" style="12" customWidth="1"/>
    <col min="6" max="6" width="15.140625" style="12" customWidth="1"/>
    <col min="7" max="7" width="15.00390625" style="12" customWidth="1"/>
    <col min="8" max="8" width="21.140625" style="12" customWidth="1"/>
    <col min="9" max="9" width="17.8515625" style="12" customWidth="1"/>
    <col min="10" max="10" width="20.140625" style="12" customWidth="1"/>
    <col min="11" max="11" width="19.421875" style="12" customWidth="1"/>
    <col min="12" max="12" width="17.57421875" style="12" customWidth="1"/>
    <col min="13" max="13" width="19.00390625" style="12" customWidth="1"/>
    <col min="14" max="14" width="20.00390625" style="12" customWidth="1"/>
    <col min="15" max="15" width="18.8515625" style="12" customWidth="1"/>
    <col min="16" max="16" width="17.28125" style="12" customWidth="1"/>
    <col min="17" max="17" width="20.7109375" style="12" customWidth="1"/>
    <col min="18" max="18" width="19.28125" style="12" customWidth="1"/>
    <col min="19" max="19" width="20.140625" style="12" customWidth="1"/>
    <col min="20" max="20" width="21.421875" style="12" customWidth="1"/>
    <col min="21" max="21" width="5.57421875" style="12" customWidth="1"/>
    <col min="22" max="16384" width="9.140625" style="12" customWidth="1"/>
  </cols>
  <sheetData>
    <row r="1" spans="1:24" ht="64.5" customHeight="1">
      <c r="A1" s="1539" t="s">
        <v>153</v>
      </c>
      <c r="B1" s="1282"/>
      <c r="C1" s="1282"/>
      <c r="D1" s="1282"/>
      <c r="E1" s="1282"/>
      <c r="F1" s="1282"/>
      <c r="G1" s="1282"/>
      <c r="H1" s="1282"/>
      <c r="I1" s="1502"/>
      <c r="J1" s="1502"/>
      <c r="K1" s="1502"/>
      <c r="L1" s="1502"/>
      <c r="M1" s="1502"/>
      <c r="N1" s="1502"/>
      <c r="O1" s="1502"/>
      <c r="P1" s="1502"/>
      <c r="Q1" s="1502"/>
      <c r="R1" s="1540"/>
      <c r="S1" s="1540"/>
      <c r="T1" s="1540"/>
      <c r="U1" s="210"/>
      <c r="X1" s="12" t="s">
        <v>47</v>
      </c>
    </row>
    <row r="2" spans="1:21" ht="34.5" customHeight="1" thickBot="1">
      <c r="A2" s="1541" t="s">
        <v>182</v>
      </c>
      <c r="B2" s="1541"/>
      <c r="C2" s="1541"/>
      <c r="D2" s="1541"/>
      <c r="E2" s="1541"/>
      <c r="F2" s="1541"/>
      <c r="G2" s="1541"/>
      <c r="H2" s="1541"/>
      <c r="I2" s="1541"/>
      <c r="J2" s="1541"/>
      <c r="K2" s="1541"/>
      <c r="L2" s="1541"/>
      <c r="M2" s="1541"/>
      <c r="N2" s="1541"/>
      <c r="O2" s="1541"/>
      <c r="P2" s="1541"/>
      <c r="Q2" s="1541"/>
      <c r="R2" s="1541"/>
      <c r="S2" s="1541"/>
      <c r="T2" s="1541"/>
      <c r="U2" s="140"/>
    </row>
    <row r="3" spans="1:21" s="13" customFormat="1" ht="30" customHeight="1" thickTop="1">
      <c r="A3" s="1542" t="s">
        <v>0</v>
      </c>
      <c r="B3" s="1543"/>
      <c r="C3" s="1544" t="s">
        <v>1</v>
      </c>
      <c r="D3" s="1545"/>
      <c r="E3" s="1545"/>
      <c r="F3" s="1545"/>
      <c r="G3" s="1545"/>
      <c r="H3" s="1545"/>
      <c r="I3" s="1545"/>
      <c r="J3" s="1545"/>
      <c r="K3" s="1545"/>
      <c r="L3" s="1546"/>
      <c r="M3" s="1544" t="s">
        <v>2</v>
      </c>
      <c r="N3" s="1545"/>
      <c r="O3" s="1545"/>
      <c r="P3" s="1545"/>
      <c r="Q3" s="1545"/>
      <c r="R3" s="1545"/>
      <c r="S3" s="1545"/>
      <c r="T3" s="1547"/>
      <c r="U3" s="167"/>
    </row>
    <row r="4" spans="1:21" s="13" customFormat="1" ht="31.5" customHeight="1">
      <c r="A4" s="1548"/>
      <c r="B4" s="1481"/>
      <c r="C4" s="1549" t="s">
        <v>3</v>
      </c>
      <c r="D4" s="1550"/>
      <c r="E4" s="1550"/>
      <c r="F4" s="1550"/>
      <c r="G4" s="1551"/>
      <c r="H4" s="1549" t="s">
        <v>4</v>
      </c>
      <c r="I4" s="1550"/>
      <c r="J4" s="1550"/>
      <c r="K4" s="1550"/>
      <c r="L4" s="1551"/>
      <c r="M4" s="1549" t="s">
        <v>5</v>
      </c>
      <c r="N4" s="1550"/>
      <c r="O4" s="1550"/>
      <c r="P4" s="1551"/>
      <c r="Q4" s="1549" t="s">
        <v>40</v>
      </c>
      <c r="R4" s="1550"/>
      <c r="S4" s="1550"/>
      <c r="T4" s="1552"/>
      <c r="U4" s="167"/>
    </row>
    <row r="5" spans="1:21" s="13" customFormat="1" ht="33.75" customHeight="1">
      <c r="A5" s="1548"/>
      <c r="B5" s="1481"/>
      <c r="C5" s="1553" t="s">
        <v>7</v>
      </c>
      <c r="D5" s="1549" t="s">
        <v>8</v>
      </c>
      <c r="E5" s="1550"/>
      <c r="F5" s="1550"/>
      <c r="G5" s="1551"/>
      <c r="H5" s="1553" t="s">
        <v>9</v>
      </c>
      <c r="I5" s="1553" t="s">
        <v>10</v>
      </c>
      <c r="J5" s="1549" t="s">
        <v>11</v>
      </c>
      <c r="K5" s="1550"/>
      <c r="L5" s="1551"/>
      <c r="M5" s="1553" t="s">
        <v>36</v>
      </c>
      <c r="N5" s="1549" t="s">
        <v>12</v>
      </c>
      <c r="O5" s="1550"/>
      <c r="P5" s="1551"/>
      <c r="Q5" s="1549" t="s">
        <v>11</v>
      </c>
      <c r="R5" s="1550"/>
      <c r="S5" s="1550"/>
      <c r="T5" s="1552"/>
      <c r="U5" s="149"/>
    </row>
    <row r="6" spans="1:21" s="13" customFormat="1" ht="117.75" customHeight="1" thickBot="1">
      <c r="A6" s="1554"/>
      <c r="B6" s="1488"/>
      <c r="C6" s="1555"/>
      <c r="D6" s="1556" t="s">
        <v>13</v>
      </c>
      <c r="E6" s="1556" t="s">
        <v>14</v>
      </c>
      <c r="F6" s="1556" t="s">
        <v>15</v>
      </c>
      <c r="G6" s="1556" t="s">
        <v>16</v>
      </c>
      <c r="H6" s="1555"/>
      <c r="I6" s="1555"/>
      <c r="J6" s="1556" t="s">
        <v>17</v>
      </c>
      <c r="K6" s="1556" t="s">
        <v>18</v>
      </c>
      <c r="L6" s="1556" t="s">
        <v>19</v>
      </c>
      <c r="M6" s="1555"/>
      <c r="N6" s="1556" t="s">
        <v>20</v>
      </c>
      <c r="O6" s="1556" t="s">
        <v>21</v>
      </c>
      <c r="P6" s="1556" t="s">
        <v>22</v>
      </c>
      <c r="Q6" s="1556" t="s">
        <v>23</v>
      </c>
      <c r="R6" s="1556" t="s">
        <v>24</v>
      </c>
      <c r="S6" s="1556" t="s">
        <v>25</v>
      </c>
      <c r="T6" s="1557" t="s">
        <v>37</v>
      </c>
      <c r="U6" s="149"/>
    </row>
    <row r="7" spans="1:21" ht="34.5" customHeight="1" thickBot="1" thickTop="1">
      <c r="A7" s="637">
        <v>1</v>
      </c>
      <c r="B7" s="1558" t="s">
        <v>26</v>
      </c>
      <c r="C7" s="500">
        <v>4</v>
      </c>
      <c r="D7" s="710">
        <v>4.5</v>
      </c>
      <c r="E7" s="710">
        <v>5</v>
      </c>
      <c r="F7" s="710">
        <v>5.75</v>
      </c>
      <c r="G7" s="710"/>
      <c r="H7" s="710"/>
      <c r="I7" s="710"/>
      <c r="J7" s="710">
        <v>9</v>
      </c>
      <c r="K7" s="710">
        <v>10</v>
      </c>
      <c r="L7" s="710">
        <v>11</v>
      </c>
      <c r="M7" s="710">
        <v>1</v>
      </c>
      <c r="N7" s="710">
        <v>1.5</v>
      </c>
      <c r="O7" s="710">
        <v>1.75</v>
      </c>
      <c r="P7" s="1391">
        <v>3.25</v>
      </c>
      <c r="Q7" s="710"/>
      <c r="R7" s="710">
        <v>8</v>
      </c>
      <c r="S7" s="710">
        <v>9</v>
      </c>
      <c r="T7" s="1392">
        <v>10</v>
      </c>
      <c r="U7" s="150"/>
    </row>
    <row r="8" spans="1:21" ht="34.5" customHeight="1" thickTop="1">
      <c r="A8" s="637">
        <v>2</v>
      </c>
      <c r="B8" s="1558" t="s">
        <v>42</v>
      </c>
      <c r="C8" s="679">
        <v>3.5</v>
      </c>
      <c r="D8" s="679">
        <v>4.5</v>
      </c>
      <c r="E8" s="679">
        <v>5</v>
      </c>
      <c r="F8" s="679">
        <v>6.5</v>
      </c>
      <c r="G8" s="1263"/>
      <c r="H8" s="710">
        <v>8</v>
      </c>
      <c r="I8" s="710">
        <v>8</v>
      </c>
      <c r="J8" s="679">
        <v>10</v>
      </c>
      <c r="K8" s="679">
        <v>11</v>
      </c>
      <c r="L8" s="679">
        <v>12</v>
      </c>
      <c r="M8" s="679">
        <v>1</v>
      </c>
      <c r="N8" s="679">
        <v>1.5</v>
      </c>
      <c r="O8" s="679">
        <v>1.5</v>
      </c>
      <c r="P8" s="679">
        <v>2.5</v>
      </c>
      <c r="Q8" s="679">
        <v>9</v>
      </c>
      <c r="R8" s="679">
        <v>10</v>
      </c>
      <c r="S8" s="679">
        <v>10</v>
      </c>
      <c r="T8" s="679">
        <v>11</v>
      </c>
      <c r="U8" s="149"/>
    </row>
    <row r="9" spans="1:21" ht="28.5" customHeight="1">
      <c r="A9" s="637">
        <v>3</v>
      </c>
      <c r="B9" s="1559" t="s">
        <v>41</v>
      </c>
      <c r="C9" s="689">
        <v>1</v>
      </c>
      <c r="D9" s="689">
        <v>1.5</v>
      </c>
      <c r="E9" s="689">
        <v>2.5</v>
      </c>
      <c r="F9" s="689"/>
      <c r="G9" s="689"/>
      <c r="H9" s="689">
        <v>10</v>
      </c>
      <c r="I9" s="689"/>
      <c r="J9" s="689">
        <v>10</v>
      </c>
      <c r="K9" s="689">
        <v>10</v>
      </c>
      <c r="L9" s="689">
        <v>10</v>
      </c>
      <c r="M9" s="689">
        <v>0.25</v>
      </c>
      <c r="N9" s="689">
        <v>0.5</v>
      </c>
      <c r="O9" s="689">
        <v>0.75</v>
      </c>
      <c r="P9" s="689"/>
      <c r="Q9" s="689">
        <v>7.5</v>
      </c>
      <c r="R9" s="689">
        <v>7.5</v>
      </c>
      <c r="S9" s="689">
        <v>7.5</v>
      </c>
      <c r="T9" s="689"/>
      <c r="U9" s="150"/>
    </row>
    <row r="10" spans="1:31" ht="34.5" customHeight="1">
      <c r="A10" s="637">
        <v>4</v>
      </c>
      <c r="B10" s="638" t="s">
        <v>59</v>
      </c>
      <c r="C10" s="706">
        <v>2.5</v>
      </c>
      <c r="D10" s="706">
        <v>3</v>
      </c>
      <c r="E10" s="706">
        <v>3</v>
      </c>
      <c r="F10" s="707"/>
      <c r="G10" s="707"/>
      <c r="H10" s="706">
        <v>11.5</v>
      </c>
      <c r="I10" s="707"/>
      <c r="J10" s="706">
        <v>11.5</v>
      </c>
      <c r="K10" s="706">
        <v>11.5</v>
      </c>
      <c r="L10" s="706">
        <v>11.5</v>
      </c>
      <c r="M10" s="706">
        <v>1</v>
      </c>
      <c r="N10" s="706">
        <v>1.5</v>
      </c>
      <c r="O10" s="706">
        <v>1.5</v>
      </c>
      <c r="P10" s="707"/>
      <c r="Q10" s="706">
        <v>10.5</v>
      </c>
      <c r="R10" s="706">
        <v>10.5</v>
      </c>
      <c r="S10" s="707"/>
      <c r="T10" s="706">
        <v>10.5</v>
      </c>
      <c r="U10" s="149"/>
      <c r="AE10" s="69"/>
    </row>
    <row r="11" spans="1:21" ht="34.5" customHeight="1">
      <c r="A11" s="637">
        <v>5</v>
      </c>
      <c r="B11" s="638" t="s">
        <v>29</v>
      </c>
      <c r="C11" s="711">
        <v>0.25</v>
      </c>
      <c r="D11" s="711"/>
      <c r="E11" s="711"/>
      <c r="F11" s="711"/>
      <c r="G11" s="711"/>
      <c r="H11" s="711">
        <v>12</v>
      </c>
      <c r="I11" s="711"/>
      <c r="J11" s="711">
        <v>12</v>
      </c>
      <c r="K11" s="711">
        <v>12</v>
      </c>
      <c r="L11" s="711">
        <v>12</v>
      </c>
      <c r="M11" s="711"/>
      <c r="N11" s="711"/>
      <c r="O11" s="711"/>
      <c r="P11" s="711"/>
      <c r="Q11" s="711">
        <v>12</v>
      </c>
      <c r="R11" s="711">
        <v>12</v>
      </c>
      <c r="S11" s="711">
        <v>12</v>
      </c>
      <c r="T11" s="711">
        <v>12</v>
      </c>
      <c r="U11" s="341"/>
    </row>
    <row r="12" spans="1:21" ht="34.5" customHeight="1">
      <c r="A12" s="637">
        <v>6</v>
      </c>
      <c r="B12" s="1558" t="s">
        <v>60</v>
      </c>
      <c r="C12" s="711">
        <v>4</v>
      </c>
      <c r="D12" s="711">
        <v>4.5</v>
      </c>
      <c r="E12" s="711">
        <v>5</v>
      </c>
      <c r="F12" s="711">
        <v>6</v>
      </c>
      <c r="G12" s="711"/>
      <c r="H12" s="711">
        <v>16</v>
      </c>
      <c r="I12" s="711"/>
      <c r="J12" s="711">
        <v>15</v>
      </c>
      <c r="K12" s="711">
        <v>16</v>
      </c>
      <c r="L12" s="711">
        <v>16</v>
      </c>
      <c r="M12" s="711">
        <v>2</v>
      </c>
      <c r="N12" s="711">
        <v>2.5</v>
      </c>
      <c r="O12" s="711">
        <v>3</v>
      </c>
      <c r="P12" s="711">
        <v>3.5</v>
      </c>
      <c r="Q12" s="711">
        <v>14</v>
      </c>
      <c r="R12" s="711">
        <v>15</v>
      </c>
      <c r="S12" s="711">
        <v>15</v>
      </c>
      <c r="T12" s="711"/>
      <c r="U12" s="150"/>
    </row>
    <row r="13" spans="1:21" ht="34.5" customHeight="1">
      <c r="A13" s="637">
        <v>7</v>
      </c>
      <c r="B13" s="638" t="s">
        <v>30</v>
      </c>
      <c r="C13" s="711">
        <v>4</v>
      </c>
      <c r="D13" s="711">
        <v>4</v>
      </c>
      <c r="E13" s="711">
        <v>4.5</v>
      </c>
      <c r="F13" s="711"/>
      <c r="G13" s="711"/>
      <c r="H13" s="711">
        <v>14</v>
      </c>
      <c r="I13" s="711">
        <v>14</v>
      </c>
      <c r="J13" s="711"/>
      <c r="K13" s="711"/>
      <c r="L13" s="711"/>
      <c r="M13" s="711">
        <v>1.75</v>
      </c>
      <c r="N13" s="711">
        <v>2</v>
      </c>
      <c r="O13" s="711">
        <v>2.5</v>
      </c>
      <c r="P13" s="711"/>
      <c r="Q13" s="711">
        <v>12</v>
      </c>
      <c r="R13" s="711"/>
      <c r="S13" s="711"/>
      <c r="T13" s="711"/>
      <c r="U13" s="150"/>
    </row>
    <row r="14" spans="1:21" ht="34.5" customHeight="1">
      <c r="A14" s="637">
        <v>8</v>
      </c>
      <c r="B14" s="638" t="s">
        <v>61</v>
      </c>
      <c r="C14" s="679">
        <v>4</v>
      </c>
      <c r="D14" s="679">
        <v>4.5</v>
      </c>
      <c r="E14" s="679">
        <v>6</v>
      </c>
      <c r="F14" s="702"/>
      <c r="G14" s="702"/>
      <c r="H14" s="679">
        <v>14</v>
      </c>
      <c r="I14" s="1303"/>
      <c r="J14" s="679">
        <v>13</v>
      </c>
      <c r="K14" s="679">
        <v>14</v>
      </c>
      <c r="L14" s="679"/>
      <c r="M14" s="679">
        <v>3</v>
      </c>
      <c r="N14" s="679">
        <v>3.5</v>
      </c>
      <c r="O14" s="679">
        <v>5</v>
      </c>
      <c r="P14" s="679">
        <v>5</v>
      </c>
      <c r="Q14" s="702"/>
      <c r="R14" s="679">
        <v>14</v>
      </c>
      <c r="S14" s="679">
        <v>15</v>
      </c>
      <c r="T14" s="722"/>
      <c r="U14" s="150"/>
    </row>
    <row r="15" spans="1:21" ht="34.5" customHeight="1">
      <c r="A15" s="637">
        <v>9</v>
      </c>
      <c r="B15" s="1558" t="s">
        <v>62</v>
      </c>
      <c r="C15" s="711">
        <v>1</v>
      </c>
      <c r="D15" s="711">
        <v>0.5</v>
      </c>
      <c r="E15" s="711">
        <v>0.5</v>
      </c>
      <c r="F15" s="711">
        <v>0.5</v>
      </c>
      <c r="G15" s="711"/>
      <c r="H15" s="711">
        <v>15</v>
      </c>
      <c r="I15" s="711"/>
      <c r="J15" s="711">
        <v>14</v>
      </c>
      <c r="K15" s="711">
        <v>14</v>
      </c>
      <c r="L15" s="711">
        <v>14</v>
      </c>
      <c r="M15" s="711">
        <v>0.5</v>
      </c>
      <c r="N15" s="711">
        <v>0.5</v>
      </c>
      <c r="O15" s="711">
        <v>0.5</v>
      </c>
      <c r="P15" s="711">
        <v>0.5</v>
      </c>
      <c r="Q15" s="711">
        <v>13</v>
      </c>
      <c r="R15" s="711">
        <v>13</v>
      </c>
      <c r="S15" s="711">
        <v>13</v>
      </c>
      <c r="T15" s="711">
        <v>13</v>
      </c>
      <c r="U15" s="149"/>
    </row>
    <row r="16" spans="1:21" ht="34.5" customHeight="1">
      <c r="A16" s="637">
        <v>10</v>
      </c>
      <c r="B16" s="638" t="s">
        <v>63</v>
      </c>
      <c r="C16" s="711">
        <v>3</v>
      </c>
      <c r="D16" s="711">
        <v>3.5</v>
      </c>
      <c r="E16" s="711">
        <v>4</v>
      </c>
      <c r="F16" s="711"/>
      <c r="G16" s="711"/>
      <c r="H16" s="711">
        <v>12</v>
      </c>
      <c r="I16" s="711">
        <v>12</v>
      </c>
      <c r="J16" s="711">
        <v>12</v>
      </c>
      <c r="K16" s="711"/>
      <c r="L16" s="711"/>
      <c r="M16" s="711">
        <v>1.5</v>
      </c>
      <c r="N16" s="711">
        <v>2</v>
      </c>
      <c r="O16" s="711">
        <v>2.5</v>
      </c>
      <c r="P16" s="711">
        <v>2.5</v>
      </c>
      <c r="Q16" s="711"/>
      <c r="R16" s="711"/>
      <c r="S16" s="711">
        <v>12</v>
      </c>
      <c r="T16" s="711"/>
      <c r="U16" s="151"/>
    </row>
    <row r="17" spans="1:21" ht="34.5" customHeight="1">
      <c r="A17" s="637">
        <v>11</v>
      </c>
      <c r="B17" s="638" t="s">
        <v>31</v>
      </c>
      <c r="C17" s="711">
        <v>6</v>
      </c>
      <c r="D17" s="711"/>
      <c r="E17" s="711">
        <v>7</v>
      </c>
      <c r="F17" s="711">
        <v>7</v>
      </c>
      <c r="G17" s="711"/>
      <c r="H17" s="711">
        <v>16</v>
      </c>
      <c r="I17" s="711">
        <v>15</v>
      </c>
      <c r="J17" s="711">
        <v>15</v>
      </c>
      <c r="K17" s="711"/>
      <c r="L17" s="711"/>
      <c r="M17" s="711">
        <v>4</v>
      </c>
      <c r="N17" s="711"/>
      <c r="O17" s="711">
        <v>5</v>
      </c>
      <c r="P17" s="711">
        <v>5</v>
      </c>
      <c r="Q17" s="711">
        <v>14</v>
      </c>
      <c r="R17" s="711"/>
      <c r="S17" s="711"/>
      <c r="T17" s="711"/>
      <c r="U17" s="149"/>
    </row>
    <row r="18" spans="1:21" ht="34.5" customHeight="1">
      <c r="A18" s="637">
        <v>12</v>
      </c>
      <c r="B18" s="638" t="s">
        <v>32</v>
      </c>
      <c r="C18" s="711">
        <v>4.45</v>
      </c>
      <c r="D18" s="711">
        <v>5.13</v>
      </c>
      <c r="E18" s="711">
        <v>5.38</v>
      </c>
      <c r="F18" s="711"/>
      <c r="G18" s="711"/>
      <c r="H18" s="711">
        <v>13</v>
      </c>
      <c r="I18" s="711">
        <v>13</v>
      </c>
      <c r="J18" s="711">
        <v>13</v>
      </c>
      <c r="K18" s="711">
        <v>14</v>
      </c>
      <c r="L18" s="711">
        <v>15</v>
      </c>
      <c r="M18" s="711">
        <v>2.06</v>
      </c>
      <c r="N18" s="711">
        <v>3.38</v>
      </c>
      <c r="O18" s="711">
        <v>3.63</v>
      </c>
      <c r="P18" s="711"/>
      <c r="Q18" s="711">
        <v>13</v>
      </c>
      <c r="R18" s="711">
        <v>14</v>
      </c>
      <c r="S18" s="711">
        <v>15</v>
      </c>
      <c r="T18" s="711"/>
      <c r="U18" s="150"/>
    </row>
    <row r="19" spans="1:21" ht="34.5" customHeight="1">
      <c r="A19" s="637">
        <v>13</v>
      </c>
      <c r="B19" s="1560" t="s">
        <v>33</v>
      </c>
      <c r="C19" s="711">
        <v>1</v>
      </c>
      <c r="D19" s="711">
        <v>1</v>
      </c>
      <c r="E19" s="711">
        <v>1.38</v>
      </c>
      <c r="F19" s="711"/>
      <c r="G19" s="711"/>
      <c r="H19" s="711">
        <v>12</v>
      </c>
      <c r="I19" s="711"/>
      <c r="J19" s="711"/>
      <c r="K19" s="711">
        <v>11</v>
      </c>
      <c r="L19" s="711"/>
      <c r="M19" s="711"/>
      <c r="N19" s="711"/>
      <c r="O19" s="711"/>
      <c r="P19" s="711"/>
      <c r="Q19" s="711"/>
      <c r="R19" s="711">
        <v>12</v>
      </c>
      <c r="S19" s="711"/>
      <c r="T19" s="711"/>
      <c r="U19" s="150"/>
    </row>
    <row r="20" spans="1:21" ht="34.5" customHeight="1">
      <c r="A20" s="637">
        <v>14</v>
      </c>
      <c r="B20" s="638" t="s">
        <v>38</v>
      </c>
      <c r="C20" s="711">
        <v>0.005</v>
      </c>
      <c r="D20" s="711">
        <v>2</v>
      </c>
      <c r="E20" s="711">
        <v>3</v>
      </c>
      <c r="F20" s="711">
        <v>3.75</v>
      </c>
      <c r="G20" s="711">
        <v>3.75</v>
      </c>
      <c r="H20" s="711">
        <v>10</v>
      </c>
      <c r="I20" s="711"/>
      <c r="J20" s="711">
        <v>12</v>
      </c>
      <c r="K20" s="711">
        <v>12</v>
      </c>
      <c r="L20" s="711">
        <v>12</v>
      </c>
      <c r="M20" s="711">
        <v>0.005</v>
      </c>
      <c r="N20" s="711">
        <v>1</v>
      </c>
      <c r="O20" s="711">
        <v>2</v>
      </c>
      <c r="P20" s="711">
        <v>2.5</v>
      </c>
      <c r="Q20" s="711">
        <v>10</v>
      </c>
      <c r="R20" s="711">
        <v>10</v>
      </c>
      <c r="S20" s="711">
        <v>10</v>
      </c>
      <c r="T20" s="711"/>
      <c r="U20" s="152"/>
    </row>
    <row r="21" spans="1:21" ht="34.5" customHeight="1">
      <c r="A21" s="637">
        <v>15</v>
      </c>
      <c r="B21" s="1561" t="s">
        <v>34</v>
      </c>
      <c r="C21" s="710">
        <v>5</v>
      </c>
      <c r="D21" s="710">
        <v>6</v>
      </c>
      <c r="E21" s="710">
        <v>6.5</v>
      </c>
      <c r="F21" s="710">
        <v>9</v>
      </c>
      <c r="G21" s="710"/>
      <c r="H21" s="710">
        <v>18</v>
      </c>
      <c r="I21" s="709">
        <v>12</v>
      </c>
      <c r="J21" s="710">
        <v>10</v>
      </c>
      <c r="K21" s="710"/>
      <c r="L21" s="710">
        <v>13</v>
      </c>
      <c r="M21" s="710">
        <v>3</v>
      </c>
      <c r="N21" s="710">
        <v>4</v>
      </c>
      <c r="O21" s="710">
        <v>4.5</v>
      </c>
      <c r="P21" s="710"/>
      <c r="Q21" s="710">
        <v>11</v>
      </c>
      <c r="R21" s="710">
        <v>10</v>
      </c>
      <c r="S21" s="709">
        <v>10</v>
      </c>
      <c r="T21" s="709"/>
      <c r="U21" s="150"/>
    </row>
    <row r="22" spans="1:21" ht="34.5" customHeight="1">
      <c r="A22" s="1562">
        <v>16</v>
      </c>
      <c r="B22" s="1563" t="s">
        <v>64</v>
      </c>
      <c r="C22" s="1564">
        <v>3</v>
      </c>
      <c r="D22" s="1564"/>
      <c r="E22" s="1564">
        <v>4</v>
      </c>
      <c r="F22" s="1564">
        <v>5</v>
      </c>
      <c r="G22" s="1564"/>
      <c r="H22" s="1564">
        <v>15</v>
      </c>
      <c r="I22" s="1564">
        <v>14</v>
      </c>
      <c r="J22" s="1564">
        <v>14</v>
      </c>
      <c r="K22" s="1564">
        <v>15</v>
      </c>
      <c r="L22" s="1564"/>
      <c r="M22" s="1564">
        <v>1.5</v>
      </c>
      <c r="N22" s="1564"/>
      <c r="O22" s="1564">
        <v>1.75</v>
      </c>
      <c r="P22" s="1564"/>
      <c r="Q22" s="1564">
        <v>14</v>
      </c>
      <c r="R22" s="1564"/>
      <c r="S22" s="1564"/>
      <c r="T22" s="1564"/>
      <c r="U22" s="150"/>
    </row>
    <row r="23" spans="1:21" ht="34.5" customHeight="1">
      <c r="A23" s="637">
        <v>17</v>
      </c>
      <c r="B23" s="720" t="s">
        <v>227</v>
      </c>
      <c r="C23" s="714">
        <v>2.5</v>
      </c>
      <c r="D23" s="714">
        <v>4</v>
      </c>
      <c r="E23" s="714">
        <v>5.5</v>
      </c>
      <c r="F23" s="714"/>
      <c r="G23" s="714"/>
      <c r="H23" s="714">
        <v>25</v>
      </c>
      <c r="I23" s="714">
        <v>25</v>
      </c>
      <c r="J23" s="714">
        <v>25</v>
      </c>
      <c r="K23" s="714"/>
      <c r="L23" s="714"/>
      <c r="M23" s="714">
        <v>1</v>
      </c>
      <c r="N23" s="714"/>
      <c r="O23" s="714"/>
      <c r="P23" s="714"/>
      <c r="Q23" s="714">
        <v>25</v>
      </c>
      <c r="R23" s="714"/>
      <c r="S23" s="714"/>
      <c r="T23" s="714"/>
      <c r="U23" s="150"/>
    </row>
    <row r="24" spans="1:21" ht="34.5" customHeight="1">
      <c r="A24" s="637">
        <v>18</v>
      </c>
      <c r="B24" s="638" t="s">
        <v>84</v>
      </c>
      <c r="C24" s="711">
        <v>1</v>
      </c>
      <c r="D24" s="711"/>
      <c r="E24" s="711">
        <v>3</v>
      </c>
      <c r="F24" s="711">
        <v>4</v>
      </c>
      <c r="G24" s="711"/>
      <c r="H24" s="711">
        <v>11</v>
      </c>
      <c r="I24" s="711">
        <v>11</v>
      </c>
      <c r="J24" s="711">
        <v>11</v>
      </c>
      <c r="K24" s="711"/>
      <c r="L24" s="711"/>
      <c r="M24" s="711">
        <v>1</v>
      </c>
      <c r="N24" s="711"/>
      <c r="O24" s="711">
        <v>2</v>
      </c>
      <c r="P24" s="711">
        <v>3</v>
      </c>
      <c r="Q24" s="711">
        <v>11</v>
      </c>
      <c r="R24" s="711"/>
      <c r="S24" s="711"/>
      <c r="T24" s="711"/>
      <c r="U24" s="152"/>
    </row>
    <row r="25" spans="1:21" ht="34.5" customHeight="1">
      <c r="A25" s="637">
        <v>19</v>
      </c>
      <c r="B25" s="639" t="s">
        <v>44</v>
      </c>
      <c r="C25" s="711">
        <v>8</v>
      </c>
      <c r="D25" s="711">
        <v>9</v>
      </c>
      <c r="E25" s="711">
        <v>10</v>
      </c>
      <c r="F25" s="711"/>
      <c r="G25" s="711"/>
      <c r="H25" s="711">
        <v>14</v>
      </c>
      <c r="I25" s="711">
        <v>14</v>
      </c>
      <c r="J25" s="711">
        <v>12</v>
      </c>
      <c r="K25" s="711">
        <v>13</v>
      </c>
      <c r="L25" s="711"/>
      <c r="M25" s="711">
        <v>2</v>
      </c>
      <c r="N25" s="711">
        <v>2.5</v>
      </c>
      <c r="O25" s="711">
        <v>3</v>
      </c>
      <c r="P25" s="711"/>
      <c r="Q25" s="711">
        <v>13</v>
      </c>
      <c r="R25" s="711"/>
      <c r="S25" s="711"/>
      <c r="T25" s="711"/>
      <c r="U25" s="150"/>
    </row>
    <row r="26" spans="1:21" ht="34.5" customHeight="1">
      <c r="A26" s="637">
        <v>20</v>
      </c>
      <c r="B26" s="1565" t="s">
        <v>226</v>
      </c>
      <c r="C26" s="711">
        <v>2.5</v>
      </c>
      <c r="D26" s="711">
        <v>4.25</v>
      </c>
      <c r="E26" s="711">
        <v>4.5</v>
      </c>
      <c r="F26" s="711">
        <v>4.75</v>
      </c>
      <c r="G26" s="711"/>
      <c r="H26" s="711">
        <v>16</v>
      </c>
      <c r="I26" s="711">
        <v>16</v>
      </c>
      <c r="J26" s="711">
        <v>12</v>
      </c>
      <c r="K26" s="711"/>
      <c r="L26" s="711"/>
      <c r="M26" s="711">
        <v>1</v>
      </c>
      <c r="N26" s="711">
        <v>1</v>
      </c>
      <c r="O26" s="711">
        <v>1.5</v>
      </c>
      <c r="P26" s="711">
        <v>1.8</v>
      </c>
      <c r="Q26" s="711">
        <v>15</v>
      </c>
      <c r="R26" s="711"/>
      <c r="S26" s="711">
        <v>1.75</v>
      </c>
      <c r="T26" s="711"/>
      <c r="U26" s="150"/>
    </row>
    <row r="27" spans="1:21" ht="34.5" customHeight="1">
      <c r="A27" s="637">
        <v>21</v>
      </c>
      <c r="B27" s="639" t="s">
        <v>43</v>
      </c>
      <c r="C27" s="711">
        <v>2.5</v>
      </c>
      <c r="D27" s="711">
        <v>3</v>
      </c>
      <c r="E27" s="711">
        <v>3.35</v>
      </c>
      <c r="F27" s="711">
        <v>3.75</v>
      </c>
      <c r="G27" s="711"/>
      <c r="H27" s="711">
        <v>11</v>
      </c>
      <c r="I27" s="711">
        <v>11</v>
      </c>
      <c r="J27" s="711">
        <v>11</v>
      </c>
      <c r="K27" s="711"/>
      <c r="L27" s="711"/>
      <c r="M27" s="711">
        <v>1</v>
      </c>
      <c r="N27" s="711">
        <v>1.5</v>
      </c>
      <c r="O27" s="711">
        <v>1.75</v>
      </c>
      <c r="P27" s="711">
        <v>2</v>
      </c>
      <c r="Q27" s="711">
        <v>9</v>
      </c>
      <c r="R27" s="711"/>
      <c r="S27" s="711"/>
      <c r="T27" s="711"/>
      <c r="U27" s="150"/>
    </row>
    <row r="28" spans="1:21" ht="34.5" customHeight="1">
      <c r="A28" s="637">
        <v>22</v>
      </c>
      <c r="B28" s="640" t="s">
        <v>85</v>
      </c>
      <c r="C28" s="711">
        <v>2</v>
      </c>
      <c r="D28" s="711">
        <v>2.5</v>
      </c>
      <c r="E28" s="711">
        <v>3</v>
      </c>
      <c r="F28" s="711"/>
      <c r="G28" s="711"/>
      <c r="H28" s="711">
        <v>25</v>
      </c>
      <c r="I28" s="711"/>
      <c r="J28" s="711">
        <v>27</v>
      </c>
      <c r="K28" s="711"/>
      <c r="L28" s="711"/>
      <c r="M28" s="711">
        <v>0.5</v>
      </c>
      <c r="N28" s="711">
        <v>1</v>
      </c>
      <c r="O28" s="711">
        <v>1</v>
      </c>
      <c r="P28" s="711"/>
      <c r="Q28" s="711">
        <v>25</v>
      </c>
      <c r="R28" s="711"/>
      <c r="S28" s="711"/>
      <c r="T28" s="711"/>
      <c r="U28" s="150"/>
    </row>
    <row r="29" spans="1:21" ht="34.5" customHeight="1">
      <c r="A29" s="637">
        <v>23</v>
      </c>
      <c r="B29" s="1560" t="s">
        <v>67</v>
      </c>
      <c r="C29" s="711">
        <v>5</v>
      </c>
      <c r="D29" s="711">
        <v>6</v>
      </c>
      <c r="E29" s="711">
        <v>6.5</v>
      </c>
      <c r="F29" s="711">
        <v>6.5</v>
      </c>
      <c r="G29" s="711"/>
      <c r="H29" s="711">
        <v>15</v>
      </c>
      <c r="I29" s="711">
        <v>15</v>
      </c>
      <c r="J29" s="711">
        <v>10.5</v>
      </c>
      <c r="K29" s="711">
        <v>11</v>
      </c>
      <c r="L29" s="711"/>
      <c r="M29" s="711">
        <v>2.5</v>
      </c>
      <c r="N29" s="711">
        <v>3.5</v>
      </c>
      <c r="O29" s="711">
        <v>4</v>
      </c>
      <c r="P29" s="711">
        <v>4</v>
      </c>
      <c r="Q29" s="711"/>
      <c r="R29" s="711"/>
      <c r="S29" s="711"/>
      <c r="T29" s="711"/>
      <c r="U29" s="150"/>
    </row>
    <row r="30" spans="1:21" ht="34.5" customHeight="1">
      <c r="A30" s="637">
        <v>24</v>
      </c>
      <c r="B30" s="639" t="s">
        <v>68</v>
      </c>
      <c r="C30" s="679"/>
      <c r="D30" s="679">
        <v>1.5</v>
      </c>
      <c r="E30" s="679">
        <v>2.38</v>
      </c>
      <c r="F30" s="679">
        <v>3.25</v>
      </c>
      <c r="G30" s="679"/>
      <c r="H30" s="679"/>
      <c r="I30" s="679"/>
      <c r="J30" s="679">
        <v>8</v>
      </c>
      <c r="K30" s="679"/>
      <c r="L30" s="679"/>
      <c r="M30" s="679"/>
      <c r="N30" s="679">
        <v>2</v>
      </c>
      <c r="O30" s="679">
        <v>2.25</v>
      </c>
      <c r="P30" s="679">
        <v>2.5</v>
      </c>
      <c r="Q30" s="679">
        <v>8</v>
      </c>
      <c r="R30" s="679"/>
      <c r="S30" s="679"/>
      <c r="T30" s="679">
        <v>6.5</v>
      </c>
      <c r="U30" s="150"/>
    </row>
    <row r="31" spans="1:21" ht="34.5" customHeight="1">
      <c r="A31" s="637">
        <v>25</v>
      </c>
      <c r="B31" s="1560" t="s">
        <v>69</v>
      </c>
      <c r="C31" s="711">
        <v>7</v>
      </c>
      <c r="D31" s="711">
        <v>8</v>
      </c>
      <c r="E31" s="711">
        <v>9.25</v>
      </c>
      <c r="F31" s="711">
        <v>9</v>
      </c>
      <c r="G31" s="711"/>
      <c r="H31" s="711">
        <v>11.5</v>
      </c>
      <c r="I31" s="711">
        <v>11</v>
      </c>
      <c r="J31" s="711">
        <v>9.5</v>
      </c>
      <c r="K31" s="711">
        <v>9.5</v>
      </c>
      <c r="L31" s="711">
        <v>14</v>
      </c>
      <c r="M31" s="711">
        <v>3</v>
      </c>
      <c r="N31" s="711">
        <v>4</v>
      </c>
      <c r="O31" s="711">
        <v>5</v>
      </c>
      <c r="P31" s="711">
        <v>5.5</v>
      </c>
      <c r="Q31" s="711">
        <v>9.5</v>
      </c>
      <c r="R31" s="711"/>
      <c r="S31" s="711"/>
      <c r="T31" s="715"/>
      <c r="U31" s="150"/>
    </row>
    <row r="32" spans="1:21" ht="34.5" customHeight="1">
      <c r="A32" s="637">
        <v>26</v>
      </c>
      <c r="B32" s="639" t="s">
        <v>86</v>
      </c>
      <c r="C32" s="711"/>
      <c r="D32" s="711"/>
      <c r="E32" s="711"/>
      <c r="F32" s="711"/>
      <c r="G32" s="711"/>
      <c r="H32" s="711"/>
      <c r="I32" s="711"/>
      <c r="J32" s="711"/>
      <c r="K32" s="711"/>
      <c r="L32" s="711"/>
      <c r="M32" s="711"/>
      <c r="N32" s="711">
        <v>2</v>
      </c>
      <c r="O32" s="711"/>
      <c r="P32" s="711"/>
      <c r="Q32" s="711">
        <v>11</v>
      </c>
      <c r="R32" s="711">
        <v>12</v>
      </c>
      <c r="S32" s="711">
        <v>13</v>
      </c>
      <c r="T32" s="711">
        <v>13</v>
      </c>
      <c r="U32" s="150"/>
    </row>
    <row r="33" spans="1:21" ht="34.5" customHeight="1">
      <c r="A33" s="637">
        <v>27</v>
      </c>
      <c r="B33" s="639" t="s">
        <v>87</v>
      </c>
      <c r="C33" s="711"/>
      <c r="D33" s="711"/>
      <c r="E33" s="711"/>
      <c r="F33" s="711"/>
      <c r="G33" s="711"/>
      <c r="H33" s="711"/>
      <c r="I33" s="711"/>
      <c r="J33" s="711"/>
      <c r="K33" s="711"/>
      <c r="L33" s="711"/>
      <c r="M33" s="711"/>
      <c r="N33" s="711">
        <v>1.63</v>
      </c>
      <c r="O33" s="711"/>
      <c r="P33" s="711"/>
      <c r="Q33" s="711">
        <v>14.48</v>
      </c>
      <c r="R33" s="711">
        <v>14.48</v>
      </c>
      <c r="S33" s="711">
        <v>14.48</v>
      </c>
      <c r="T33" s="711">
        <v>14.48</v>
      </c>
      <c r="U33" s="150"/>
    </row>
    <row r="34" spans="1:21" ht="32.25" customHeight="1">
      <c r="A34" s="637">
        <v>28</v>
      </c>
      <c r="B34" s="639" t="s">
        <v>46</v>
      </c>
      <c r="C34" s="711">
        <v>5</v>
      </c>
      <c r="D34" s="711">
        <v>5.5</v>
      </c>
      <c r="E34" s="711">
        <v>6</v>
      </c>
      <c r="F34" s="711"/>
      <c r="G34" s="711"/>
      <c r="H34" s="711">
        <v>15</v>
      </c>
      <c r="I34" s="711"/>
      <c r="J34" s="711">
        <v>15</v>
      </c>
      <c r="K34" s="711">
        <v>15</v>
      </c>
      <c r="L34" s="711">
        <v>15</v>
      </c>
      <c r="M34" s="711">
        <v>3.25</v>
      </c>
      <c r="N34" s="711">
        <v>3.5</v>
      </c>
      <c r="O34" s="711">
        <v>4</v>
      </c>
      <c r="P34" s="711"/>
      <c r="Q34" s="711">
        <v>15</v>
      </c>
      <c r="R34" s="711">
        <v>15</v>
      </c>
      <c r="S34" s="711">
        <v>15</v>
      </c>
      <c r="T34" s="711">
        <v>15</v>
      </c>
      <c r="U34" s="150"/>
    </row>
    <row r="35" spans="1:21" ht="28.5" customHeight="1">
      <c r="A35" s="637">
        <v>29</v>
      </c>
      <c r="B35" s="1566" t="s">
        <v>51</v>
      </c>
      <c r="C35" s="711">
        <v>5</v>
      </c>
      <c r="D35" s="711">
        <v>6</v>
      </c>
      <c r="E35" s="711">
        <v>7</v>
      </c>
      <c r="F35" s="711">
        <v>8</v>
      </c>
      <c r="G35" s="711"/>
      <c r="H35" s="711"/>
      <c r="I35" s="711"/>
      <c r="J35" s="711">
        <v>14</v>
      </c>
      <c r="K35" s="711">
        <v>15</v>
      </c>
      <c r="L35" s="711">
        <v>16</v>
      </c>
      <c r="M35" s="711">
        <v>2.5</v>
      </c>
      <c r="N35" s="711">
        <v>3</v>
      </c>
      <c r="O35" s="711">
        <v>4</v>
      </c>
      <c r="P35" s="711"/>
      <c r="Q35" s="711">
        <v>12</v>
      </c>
      <c r="R35" s="711">
        <v>11</v>
      </c>
      <c r="S35" s="711">
        <v>10</v>
      </c>
      <c r="T35" s="711"/>
      <c r="U35" s="150"/>
    </row>
    <row r="36" spans="1:21" ht="34.5" customHeight="1">
      <c r="A36" s="637">
        <v>30</v>
      </c>
      <c r="B36" s="1566" t="s">
        <v>70</v>
      </c>
      <c r="C36" s="711">
        <v>1</v>
      </c>
      <c r="D36" s="711"/>
      <c r="E36" s="711"/>
      <c r="F36" s="711"/>
      <c r="G36" s="711"/>
      <c r="H36" s="711"/>
      <c r="I36" s="711"/>
      <c r="J36" s="711">
        <v>9</v>
      </c>
      <c r="K36" s="711">
        <v>9</v>
      </c>
      <c r="L36" s="711"/>
      <c r="M36" s="711"/>
      <c r="N36" s="711"/>
      <c r="O36" s="711"/>
      <c r="P36" s="711"/>
      <c r="Q36" s="711"/>
      <c r="R36" s="711"/>
      <c r="S36" s="711"/>
      <c r="T36" s="711"/>
      <c r="U36" s="150"/>
    </row>
    <row r="37" spans="1:30" ht="34.5" customHeight="1">
      <c r="A37" s="637">
        <v>31</v>
      </c>
      <c r="B37" s="1566" t="s">
        <v>48</v>
      </c>
      <c r="C37" s="711">
        <v>2</v>
      </c>
      <c r="D37" s="711">
        <v>2.75</v>
      </c>
      <c r="E37" s="711">
        <v>3.5</v>
      </c>
      <c r="F37" s="711">
        <v>3.75</v>
      </c>
      <c r="G37" s="711">
        <v>4</v>
      </c>
      <c r="H37" s="711">
        <v>11</v>
      </c>
      <c r="I37" s="711">
        <v>10</v>
      </c>
      <c r="J37" s="711">
        <v>11</v>
      </c>
      <c r="K37" s="711">
        <v>12</v>
      </c>
      <c r="L37" s="711">
        <v>13</v>
      </c>
      <c r="M37" s="711">
        <v>2</v>
      </c>
      <c r="N37" s="711">
        <v>2.75</v>
      </c>
      <c r="O37" s="711">
        <v>2.75</v>
      </c>
      <c r="P37" s="711">
        <v>3.5</v>
      </c>
      <c r="Q37" s="711">
        <v>10.5</v>
      </c>
      <c r="R37" s="711">
        <v>10.5</v>
      </c>
      <c r="S37" s="711">
        <v>11.5</v>
      </c>
      <c r="T37" s="711">
        <v>12</v>
      </c>
      <c r="U37" s="154"/>
      <c r="AD37" s="12">
        <v>5</v>
      </c>
    </row>
    <row r="38" spans="1:21" ht="38.25" customHeight="1">
      <c r="A38" s="637">
        <v>32</v>
      </c>
      <c r="B38" s="1566" t="s">
        <v>106</v>
      </c>
      <c r="C38" s="711">
        <v>3.5</v>
      </c>
      <c r="D38" s="711">
        <v>4.5</v>
      </c>
      <c r="E38" s="711">
        <v>5.4</v>
      </c>
      <c r="F38" s="711">
        <v>5.8</v>
      </c>
      <c r="G38" s="711"/>
      <c r="H38" s="711">
        <v>14</v>
      </c>
      <c r="I38" s="711">
        <v>14</v>
      </c>
      <c r="J38" s="711">
        <v>12</v>
      </c>
      <c r="K38" s="711">
        <v>12.5</v>
      </c>
      <c r="L38" s="711">
        <v>13</v>
      </c>
      <c r="M38" s="711">
        <v>2</v>
      </c>
      <c r="N38" s="711">
        <v>2.5</v>
      </c>
      <c r="O38" s="711">
        <v>3</v>
      </c>
      <c r="P38" s="711">
        <v>3.9</v>
      </c>
      <c r="Q38" s="711">
        <v>12</v>
      </c>
      <c r="R38" s="711">
        <v>13</v>
      </c>
      <c r="S38" s="711">
        <v>14</v>
      </c>
      <c r="T38" s="711"/>
      <c r="U38" s="140"/>
    </row>
    <row r="39" spans="1:21" ht="34.5" customHeight="1">
      <c r="A39" s="637">
        <v>33</v>
      </c>
      <c r="B39" s="1567" t="s">
        <v>228</v>
      </c>
      <c r="C39" s="711">
        <v>4</v>
      </c>
      <c r="D39" s="711">
        <v>3.5</v>
      </c>
      <c r="E39" s="711">
        <v>4.75</v>
      </c>
      <c r="F39" s="711">
        <v>6</v>
      </c>
      <c r="G39" s="711">
        <v>7</v>
      </c>
      <c r="H39" s="711">
        <v>12</v>
      </c>
      <c r="I39" s="711">
        <v>12</v>
      </c>
      <c r="J39" s="711">
        <v>13</v>
      </c>
      <c r="K39" s="711">
        <v>13.5</v>
      </c>
      <c r="L39" s="711">
        <v>14</v>
      </c>
      <c r="M39" s="711">
        <v>3</v>
      </c>
      <c r="N39" s="711">
        <v>4</v>
      </c>
      <c r="O39" s="711">
        <v>5</v>
      </c>
      <c r="P39" s="711">
        <v>5.75</v>
      </c>
      <c r="Q39" s="711">
        <v>9</v>
      </c>
      <c r="R39" s="711">
        <v>10</v>
      </c>
      <c r="S39" s="711">
        <v>11</v>
      </c>
      <c r="T39" s="711">
        <v>12</v>
      </c>
      <c r="U39" s="140"/>
    </row>
    <row r="40" spans="1:21" ht="34.5" customHeight="1">
      <c r="A40" s="637">
        <v>34</v>
      </c>
      <c r="B40" s="1566" t="s">
        <v>74</v>
      </c>
      <c r="C40" s="711"/>
      <c r="D40" s="711"/>
      <c r="E40" s="711">
        <v>6</v>
      </c>
      <c r="F40" s="711"/>
      <c r="G40" s="711"/>
      <c r="H40" s="711"/>
      <c r="I40" s="711"/>
      <c r="J40" s="711"/>
      <c r="K40" s="711">
        <v>8</v>
      </c>
      <c r="L40" s="711"/>
      <c r="M40" s="711"/>
      <c r="N40" s="711"/>
      <c r="O40" s="711"/>
      <c r="P40" s="711"/>
      <c r="Q40" s="711"/>
      <c r="R40" s="711"/>
      <c r="S40" s="711"/>
      <c r="T40" s="711"/>
      <c r="U40" s="231"/>
    </row>
    <row r="41" spans="1:21" s="223" customFormat="1" ht="34.5" customHeight="1">
      <c r="A41" s="637">
        <v>35</v>
      </c>
      <c r="B41" s="234" t="s">
        <v>112</v>
      </c>
      <c r="C41" s="716">
        <v>4</v>
      </c>
      <c r="D41" s="717">
        <v>5.2</v>
      </c>
      <c r="E41" s="717">
        <v>5.3</v>
      </c>
      <c r="F41" s="717"/>
      <c r="G41" s="717"/>
      <c r="H41" s="717">
        <v>10.5</v>
      </c>
      <c r="I41" s="717"/>
      <c r="J41" s="716">
        <v>12.5</v>
      </c>
      <c r="K41" s="717">
        <v>13.5</v>
      </c>
      <c r="L41" s="717"/>
      <c r="M41" s="717">
        <v>1.5</v>
      </c>
      <c r="N41" s="717">
        <v>1.9</v>
      </c>
      <c r="O41" s="717">
        <v>2.58</v>
      </c>
      <c r="P41" s="717">
        <v>5</v>
      </c>
      <c r="Q41" s="717">
        <v>9.75</v>
      </c>
      <c r="R41" s="717">
        <v>10.75</v>
      </c>
      <c r="S41" s="717">
        <v>10.75</v>
      </c>
      <c r="T41" s="717">
        <v>11.5</v>
      </c>
      <c r="U41" s="228"/>
    </row>
    <row r="42" spans="1:21" s="223" customFormat="1" ht="34.5" customHeight="1">
      <c r="A42" s="1568">
        <v>36</v>
      </c>
      <c r="B42" s="234" t="s">
        <v>194</v>
      </c>
      <c r="C42" s="718"/>
      <c r="D42" s="717">
        <v>6</v>
      </c>
      <c r="E42" s="717">
        <v>6.88</v>
      </c>
      <c r="F42" s="717">
        <v>7.75</v>
      </c>
      <c r="G42" s="717"/>
      <c r="H42" s="717"/>
      <c r="I42" s="717"/>
      <c r="J42" s="717"/>
      <c r="K42" s="717"/>
      <c r="L42" s="717">
        <v>3.19</v>
      </c>
      <c r="M42" s="717"/>
      <c r="N42" s="717">
        <v>3.75</v>
      </c>
      <c r="O42" s="717">
        <v>4.25</v>
      </c>
      <c r="P42" s="717"/>
      <c r="Q42" s="717"/>
      <c r="R42" s="717"/>
      <c r="S42" s="717">
        <v>0.14</v>
      </c>
      <c r="T42" s="717"/>
      <c r="U42" s="228"/>
    </row>
    <row r="43" spans="1:21" ht="41.25" customHeight="1">
      <c r="A43" s="1569" t="s">
        <v>35</v>
      </c>
      <c r="B43" s="1569"/>
      <c r="C43" s="719">
        <f>AVERAGE(C7:C42)</f>
        <v>3.2808064516129036</v>
      </c>
      <c r="D43" s="719">
        <f aca="true" t="shared" si="0" ref="D43:T43">AVERAGE(D7:D42)</f>
        <v>4.154642857142857</v>
      </c>
      <c r="E43" s="719">
        <f t="shared" si="0"/>
        <v>4.8459375</v>
      </c>
      <c r="F43" s="719">
        <f t="shared" si="0"/>
        <v>5.5815789473684205</v>
      </c>
      <c r="G43" s="719">
        <f t="shared" si="0"/>
        <v>4.916666666666667</v>
      </c>
      <c r="H43" s="719">
        <f t="shared" si="0"/>
        <v>13.839285714285714</v>
      </c>
      <c r="I43" s="719">
        <f t="shared" si="0"/>
        <v>13.352941176470589</v>
      </c>
      <c r="J43" s="719">
        <f t="shared" si="0"/>
        <v>12.766666666666667</v>
      </c>
      <c r="K43" s="719">
        <f t="shared" si="0"/>
        <v>12.282608695652174</v>
      </c>
      <c r="L43" s="719">
        <f t="shared" si="0"/>
        <v>12.628823529411765</v>
      </c>
      <c r="M43" s="719">
        <f t="shared" si="0"/>
        <v>1.743392857142857</v>
      </c>
      <c r="N43" s="719">
        <f t="shared" si="0"/>
        <v>2.3003571428571425</v>
      </c>
      <c r="O43" s="719">
        <f t="shared" si="0"/>
        <v>2.826206896551724</v>
      </c>
      <c r="P43" s="719">
        <f t="shared" si="0"/>
        <v>3.4277777777777776</v>
      </c>
      <c r="Q43" s="719">
        <f t="shared" si="0"/>
        <v>12.4725</v>
      </c>
      <c r="R43" s="719">
        <f t="shared" si="0"/>
        <v>11.6365</v>
      </c>
      <c r="S43" s="719">
        <f t="shared" si="0"/>
        <v>10.958095238095236</v>
      </c>
      <c r="T43" s="719">
        <f t="shared" si="0"/>
        <v>11.748333333333335</v>
      </c>
      <c r="U43" s="155"/>
    </row>
    <row r="44" spans="1:21" ht="41.25" customHeight="1">
      <c r="A44" s="1570" t="s">
        <v>232</v>
      </c>
      <c r="B44" s="1571"/>
      <c r="C44" s="1571"/>
      <c r="D44" s="1571"/>
      <c r="E44" s="1571"/>
      <c r="F44" s="1571"/>
      <c r="G44" s="1571"/>
      <c r="H44" s="1571"/>
      <c r="I44" s="1571"/>
      <c r="J44" s="1571"/>
      <c r="K44" s="1571"/>
      <c r="L44" s="1571"/>
      <c r="M44" s="1571"/>
      <c r="N44" s="1571"/>
      <c r="O44" s="1571"/>
      <c r="P44" s="1571"/>
      <c r="Q44" s="1571"/>
      <c r="R44" s="1571"/>
      <c r="S44" s="1571"/>
      <c r="T44" s="1572"/>
      <c r="U44" s="155"/>
    </row>
    <row r="45" spans="1:21" ht="56.25" customHeight="1">
      <c r="A45" s="1570" t="s">
        <v>234</v>
      </c>
      <c r="B45" s="1571"/>
      <c r="C45" s="1571"/>
      <c r="D45" s="1571"/>
      <c r="E45" s="1571"/>
      <c r="F45" s="1571"/>
      <c r="G45" s="1571"/>
      <c r="H45" s="1571"/>
      <c r="I45" s="1571"/>
      <c r="J45" s="1571"/>
      <c r="K45" s="1571"/>
      <c r="L45" s="1571"/>
      <c r="M45" s="1571"/>
      <c r="N45" s="1571"/>
      <c r="O45" s="1571"/>
      <c r="P45" s="1571"/>
      <c r="Q45" s="1571"/>
      <c r="R45" s="1571"/>
      <c r="S45" s="1571"/>
      <c r="T45" s="1572"/>
      <c r="U45" s="155"/>
    </row>
    <row r="46" spans="1:21" ht="82.5" customHeight="1">
      <c r="A46" s="830" t="s">
        <v>153</v>
      </c>
      <c r="B46" s="830"/>
      <c r="C46" s="620"/>
      <c r="D46" s="620"/>
      <c r="E46" s="620"/>
      <c r="F46" s="620"/>
      <c r="G46" s="620"/>
      <c r="H46" s="620"/>
      <c r="I46" s="620"/>
      <c r="J46" s="620"/>
      <c r="K46" s="620"/>
      <c r="L46" s="620"/>
      <c r="M46" s="620"/>
      <c r="N46" s="620"/>
      <c r="O46" s="620"/>
      <c r="P46" s="620"/>
      <c r="Q46" s="620"/>
      <c r="R46" s="620"/>
      <c r="S46" s="620"/>
      <c r="T46" s="620"/>
      <c r="U46" s="167"/>
    </row>
    <row r="47" spans="1:21" ht="41.25" customHeight="1">
      <c r="A47" s="1025" t="s">
        <v>183</v>
      </c>
      <c r="B47" s="1025"/>
      <c r="C47" s="1025"/>
      <c r="D47" s="1025"/>
      <c r="E47" s="1025"/>
      <c r="F47" s="1025"/>
      <c r="G47" s="1025"/>
      <c r="H47" s="1025"/>
      <c r="I47" s="1025"/>
      <c r="J47" s="1025"/>
      <c r="K47" s="1025"/>
      <c r="L47" s="1025"/>
      <c r="M47" s="1025"/>
      <c r="N47" s="1025"/>
      <c r="O47" s="1025"/>
      <c r="P47" s="1025"/>
      <c r="Q47" s="1025"/>
      <c r="R47" s="1025"/>
      <c r="S47" s="1025"/>
      <c r="T47" s="1025"/>
      <c r="U47" s="167"/>
    </row>
    <row r="48" spans="1:21" ht="35.25" customHeight="1">
      <c r="A48" s="1037" t="s">
        <v>0</v>
      </c>
      <c r="B48" s="1037"/>
      <c r="C48" s="1037" t="s">
        <v>1</v>
      </c>
      <c r="D48" s="1037"/>
      <c r="E48" s="1037"/>
      <c r="F48" s="1037"/>
      <c r="G48" s="1037"/>
      <c r="H48" s="1037"/>
      <c r="I48" s="1037"/>
      <c r="J48" s="1037"/>
      <c r="K48" s="1037"/>
      <c r="L48" s="1037"/>
      <c r="M48" s="1037" t="s">
        <v>2</v>
      </c>
      <c r="N48" s="1037"/>
      <c r="O48" s="1037"/>
      <c r="P48" s="1037"/>
      <c r="Q48" s="1037"/>
      <c r="R48" s="1037"/>
      <c r="S48" s="1037"/>
      <c r="T48" s="1037"/>
      <c r="U48" s="167"/>
    </row>
    <row r="49" spans="1:21" ht="44.25" customHeight="1">
      <c r="A49" s="1037"/>
      <c r="B49" s="1037"/>
      <c r="C49" s="1044" t="s">
        <v>3</v>
      </c>
      <c r="D49" s="1044"/>
      <c r="E49" s="1044"/>
      <c r="F49" s="1044"/>
      <c r="G49" s="1044"/>
      <c r="H49" s="1037" t="s">
        <v>4</v>
      </c>
      <c r="I49" s="1037"/>
      <c r="J49" s="1037"/>
      <c r="K49" s="1037"/>
      <c r="L49" s="1037"/>
      <c r="M49" s="1037" t="s">
        <v>5</v>
      </c>
      <c r="N49" s="1037"/>
      <c r="O49" s="1037"/>
      <c r="P49" s="1037"/>
      <c r="Q49" s="1037" t="s">
        <v>6</v>
      </c>
      <c r="R49" s="1037"/>
      <c r="S49" s="1037"/>
      <c r="T49" s="1037"/>
      <c r="U49" s="155"/>
    </row>
    <row r="50" spans="1:21" ht="62.25" customHeight="1">
      <c r="A50" s="1037"/>
      <c r="B50" s="1037"/>
      <c r="C50" s="1038" t="s">
        <v>7</v>
      </c>
      <c r="D50" s="1037" t="s">
        <v>8</v>
      </c>
      <c r="E50" s="1037"/>
      <c r="F50" s="1037"/>
      <c r="G50" s="1037"/>
      <c r="H50" s="1038" t="s">
        <v>9</v>
      </c>
      <c r="I50" s="1038" t="s">
        <v>10</v>
      </c>
      <c r="J50" s="1037" t="s">
        <v>11</v>
      </c>
      <c r="K50" s="1037"/>
      <c r="L50" s="1037"/>
      <c r="M50" s="1038" t="s">
        <v>36</v>
      </c>
      <c r="N50" s="1037" t="s">
        <v>12</v>
      </c>
      <c r="O50" s="1037"/>
      <c r="P50" s="1037"/>
      <c r="Q50" s="1037" t="s">
        <v>11</v>
      </c>
      <c r="R50" s="1037"/>
      <c r="S50" s="1037"/>
      <c r="T50" s="1037"/>
      <c r="U50" s="155"/>
    </row>
    <row r="51" spans="1:21" ht="138" customHeight="1">
      <c r="A51" s="1037"/>
      <c r="B51" s="1037"/>
      <c r="C51" s="1038"/>
      <c r="D51" s="624" t="s">
        <v>13</v>
      </c>
      <c r="E51" s="624" t="s">
        <v>14</v>
      </c>
      <c r="F51" s="624" t="s">
        <v>15</v>
      </c>
      <c r="G51" s="624" t="s">
        <v>16</v>
      </c>
      <c r="H51" s="1038"/>
      <c r="I51" s="1038"/>
      <c r="J51" s="624" t="s">
        <v>17</v>
      </c>
      <c r="K51" s="624" t="s">
        <v>18</v>
      </c>
      <c r="L51" s="624" t="s">
        <v>19</v>
      </c>
      <c r="M51" s="1038"/>
      <c r="N51" s="624" t="s">
        <v>20</v>
      </c>
      <c r="O51" s="624" t="s">
        <v>21</v>
      </c>
      <c r="P51" s="624" t="s">
        <v>22</v>
      </c>
      <c r="Q51" s="624" t="s">
        <v>23</v>
      </c>
      <c r="R51" s="624" t="s">
        <v>24</v>
      </c>
      <c r="S51" s="624" t="s">
        <v>25</v>
      </c>
      <c r="T51" s="624" t="s">
        <v>37</v>
      </c>
      <c r="U51" s="155"/>
    </row>
    <row r="52" spans="1:21" ht="49.5" customHeight="1" thickBot="1">
      <c r="A52" s="621">
        <v>1</v>
      </c>
      <c r="B52" s="622" t="s">
        <v>27</v>
      </c>
      <c r="C52" s="623">
        <v>4</v>
      </c>
      <c r="D52" s="623">
        <v>5</v>
      </c>
      <c r="E52" s="623">
        <v>6</v>
      </c>
      <c r="F52" s="623">
        <v>7</v>
      </c>
      <c r="G52" s="623"/>
      <c r="H52" s="623"/>
      <c r="I52" s="623"/>
      <c r="J52" s="623"/>
      <c r="K52" s="623">
        <v>6</v>
      </c>
      <c r="L52" s="623">
        <v>6</v>
      </c>
      <c r="M52" s="623">
        <v>1</v>
      </c>
      <c r="N52" s="623">
        <v>1</v>
      </c>
      <c r="O52" s="623">
        <v>1.5</v>
      </c>
      <c r="P52" s="623"/>
      <c r="Q52" s="623"/>
      <c r="R52" s="623"/>
      <c r="S52" s="623"/>
      <c r="T52" s="623"/>
      <c r="U52" s="155"/>
    </row>
    <row r="53" spans="1:25" ht="49.5" customHeight="1" thickBot="1" thickTop="1">
      <c r="A53" s="232">
        <v>2</v>
      </c>
      <c r="B53" s="233" t="s">
        <v>52</v>
      </c>
      <c r="C53" s="349">
        <v>3</v>
      </c>
      <c r="D53" s="349">
        <v>2</v>
      </c>
      <c r="E53" s="349">
        <v>3</v>
      </c>
      <c r="F53" s="349">
        <v>4</v>
      </c>
      <c r="G53" s="349"/>
      <c r="H53" s="349">
        <v>14</v>
      </c>
      <c r="I53" s="349">
        <v>14</v>
      </c>
      <c r="J53" s="349">
        <v>8</v>
      </c>
      <c r="K53" s="349">
        <v>10</v>
      </c>
      <c r="L53" s="349">
        <v>12</v>
      </c>
      <c r="M53" s="349"/>
      <c r="N53" s="349"/>
      <c r="O53" s="349"/>
      <c r="P53" s="349"/>
      <c r="Q53" s="349"/>
      <c r="R53" s="349"/>
      <c r="S53" s="349"/>
      <c r="T53" s="349"/>
      <c r="U53" s="178"/>
      <c r="V53" s="14"/>
      <c r="W53" s="14"/>
      <c r="X53" s="14"/>
      <c r="Y53" s="14"/>
    </row>
    <row r="54" spans="1:25" ht="49.5" customHeight="1" thickBot="1" thickTop="1">
      <c r="A54" s="232">
        <v>3</v>
      </c>
      <c r="B54" s="233" t="s">
        <v>28</v>
      </c>
      <c r="C54" s="349">
        <v>3</v>
      </c>
      <c r="D54" s="349">
        <v>3.5</v>
      </c>
      <c r="E54" s="349">
        <v>4</v>
      </c>
      <c r="F54" s="349">
        <v>5</v>
      </c>
      <c r="G54" s="349"/>
      <c r="H54" s="349">
        <v>10</v>
      </c>
      <c r="I54" s="349">
        <v>10</v>
      </c>
      <c r="J54" s="349">
        <v>8</v>
      </c>
      <c r="K54" s="349">
        <v>10</v>
      </c>
      <c r="L54" s="349">
        <v>10</v>
      </c>
      <c r="M54" s="349"/>
      <c r="N54" s="349"/>
      <c r="O54" s="349"/>
      <c r="P54" s="349"/>
      <c r="Q54" s="349"/>
      <c r="R54" s="349"/>
      <c r="S54" s="349"/>
      <c r="T54" s="349"/>
      <c r="U54" s="180"/>
      <c r="V54" s="15"/>
      <c r="W54" s="15"/>
      <c r="X54" s="15"/>
      <c r="Y54" s="15"/>
    </row>
    <row r="55" spans="1:25" ht="49.5" customHeight="1" thickBot="1" thickTop="1">
      <c r="A55" s="1041" t="s">
        <v>39</v>
      </c>
      <c r="B55" s="1042"/>
      <c r="C55" s="645">
        <f>AVERAGE(C52:C54)</f>
        <v>3.3333333333333335</v>
      </c>
      <c r="D55" s="645">
        <f aca="true" t="shared" si="1" ref="D55:O55">AVERAGE(D52:D54)</f>
        <v>3.5</v>
      </c>
      <c r="E55" s="645">
        <f t="shared" si="1"/>
        <v>4.333333333333333</v>
      </c>
      <c r="F55" s="645">
        <f t="shared" si="1"/>
        <v>5.333333333333333</v>
      </c>
      <c r="G55" s="645"/>
      <c r="H55" s="645">
        <f t="shared" si="1"/>
        <v>12</v>
      </c>
      <c r="I55" s="645">
        <f t="shared" si="1"/>
        <v>12</v>
      </c>
      <c r="J55" s="645">
        <f t="shared" si="1"/>
        <v>8</v>
      </c>
      <c r="K55" s="645">
        <f t="shared" si="1"/>
        <v>8.666666666666666</v>
      </c>
      <c r="L55" s="645">
        <f t="shared" si="1"/>
        <v>9.333333333333334</v>
      </c>
      <c r="M55" s="645">
        <f t="shared" si="1"/>
        <v>1</v>
      </c>
      <c r="N55" s="645">
        <f t="shared" si="1"/>
        <v>1</v>
      </c>
      <c r="O55" s="645">
        <f t="shared" si="1"/>
        <v>1.5</v>
      </c>
      <c r="P55" s="646"/>
      <c r="Q55" s="646"/>
      <c r="R55" s="646"/>
      <c r="S55" s="646"/>
      <c r="T55" s="646"/>
      <c r="U55" s="180"/>
      <c r="V55" s="15"/>
      <c r="W55" s="48"/>
      <c r="X55" s="48"/>
      <c r="Y55" s="48"/>
    </row>
    <row r="56" spans="1:25" ht="62.25" customHeight="1" thickTop="1">
      <c r="A56" s="83"/>
      <c r="B56" s="83"/>
      <c r="C56" s="83"/>
      <c r="D56" s="83"/>
      <c r="E56" s="83"/>
      <c r="F56" s="83"/>
      <c r="G56" s="83"/>
      <c r="H56" s="83"/>
      <c r="I56" s="83"/>
      <c r="J56" s="626"/>
      <c r="K56" s="83"/>
      <c r="L56" s="83"/>
      <c r="M56" s="83"/>
      <c r="N56" s="83"/>
      <c r="O56" s="83"/>
      <c r="P56" s="83"/>
      <c r="Q56" s="83"/>
      <c r="R56" s="83"/>
      <c r="S56" s="83"/>
      <c r="T56" s="627"/>
      <c r="U56" s="15"/>
      <c r="V56" s="15"/>
      <c r="W56" s="70"/>
      <c r="X56" s="70"/>
      <c r="Y56" s="70"/>
    </row>
    <row r="57" spans="1:25" ht="36" customHeight="1">
      <c r="A57" s="1043" t="s">
        <v>95</v>
      </c>
      <c r="B57" s="1043"/>
      <c r="C57" s="1043"/>
      <c r="D57" s="1043"/>
      <c r="E57" s="1043"/>
      <c r="F57" s="1043"/>
      <c r="G57" s="1043"/>
      <c r="H57" s="1043"/>
      <c r="I57" s="1043"/>
      <c r="J57" s="1043"/>
      <c r="K57" s="1043"/>
      <c r="L57" s="1043"/>
      <c r="M57" s="1043"/>
      <c r="N57" s="1043"/>
      <c r="O57" s="1043"/>
      <c r="P57" s="1043"/>
      <c r="Q57" s="1043"/>
      <c r="R57" s="1043"/>
      <c r="S57" s="1043"/>
      <c r="T57" s="59"/>
      <c r="U57" s="48"/>
      <c r="V57" s="48"/>
      <c r="W57" s="48"/>
      <c r="X57" s="48"/>
      <c r="Y57" s="48"/>
    </row>
    <row r="58" spans="1:33" ht="47.25" customHeight="1">
      <c r="A58" s="1039" t="s">
        <v>218</v>
      </c>
      <c r="B58" s="1039"/>
      <c r="C58" s="1039"/>
      <c r="D58" s="1039"/>
      <c r="E58" s="1039"/>
      <c r="F58" s="1039"/>
      <c r="G58" s="1039"/>
      <c r="H58" s="1039"/>
      <c r="I58" s="1039"/>
      <c r="J58" s="1039"/>
      <c r="K58" s="1039"/>
      <c r="L58" s="1039"/>
      <c r="M58" s="225"/>
      <c r="N58" s="225"/>
      <c r="O58" s="225"/>
      <c r="P58" s="225"/>
      <c r="Q58" s="225"/>
      <c r="R58" s="225"/>
      <c r="S58" s="225"/>
      <c r="T58" s="229"/>
      <c r="U58" s="15"/>
      <c r="V58" s="15"/>
      <c r="W58" s="15"/>
      <c r="X58" s="15"/>
      <c r="Y58" s="15"/>
      <c r="Z58" s="71"/>
      <c r="AA58" s="71"/>
      <c r="AB58" s="71"/>
      <c r="AC58" s="71"/>
      <c r="AD58" s="71"/>
      <c r="AE58" s="71"/>
      <c r="AF58" s="71"/>
      <c r="AG58" s="71"/>
    </row>
    <row r="59" spans="1:49" ht="47.25" customHeight="1">
      <c r="A59" s="1040" t="s">
        <v>220</v>
      </c>
      <c r="B59" s="1040"/>
      <c r="C59" s="1040"/>
      <c r="D59" s="1040"/>
      <c r="E59" s="1040"/>
      <c r="F59" s="1040"/>
      <c r="G59" s="1040"/>
      <c r="H59" s="1040"/>
      <c r="I59" s="1040"/>
      <c r="J59" s="1040"/>
      <c r="K59" s="1040"/>
      <c r="L59" s="1040"/>
      <c r="M59" s="1040"/>
      <c r="N59" s="1040"/>
      <c r="O59" s="1040"/>
      <c r="P59" s="1040"/>
      <c r="Q59" s="1040"/>
      <c r="R59" s="1040"/>
      <c r="S59" s="1040"/>
      <c r="T59" s="1040"/>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row>
    <row r="60" spans="1:33" ht="49.5" customHeight="1">
      <c r="A60" s="927"/>
      <c r="B60" s="927"/>
      <c r="C60" s="927"/>
      <c r="D60" s="927"/>
      <c r="E60" s="927"/>
      <c r="F60" s="927"/>
      <c r="G60" s="927"/>
      <c r="H60" s="927"/>
      <c r="I60" s="927"/>
      <c r="J60" s="927"/>
      <c r="K60" s="72"/>
      <c r="L60" s="72"/>
      <c r="M60" s="72"/>
      <c r="N60" s="72"/>
      <c r="O60" s="72"/>
      <c r="P60" s="72"/>
      <c r="Q60" s="72"/>
      <c r="R60" s="72"/>
      <c r="S60" s="72"/>
      <c r="T60" s="72"/>
      <c r="U60" s="15"/>
      <c r="V60" s="15"/>
      <c r="W60" s="15"/>
      <c r="X60" s="15"/>
      <c r="Y60" s="15"/>
      <c r="Z60" s="48"/>
      <c r="AA60" s="48"/>
      <c r="AB60" s="48"/>
      <c r="AC60" s="48"/>
      <c r="AD60" s="48"/>
      <c r="AE60" s="48"/>
      <c r="AF60" s="48"/>
      <c r="AG60" s="48"/>
    </row>
    <row r="61" spans="1:33" ht="58.5" customHeight="1">
      <c r="A61" s="927"/>
      <c r="B61" s="927"/>
      <c r="C61" s="927"/>
      <c r="D61" s="927"/>
      <c r="E61" s="927"/>
      <c r="F61" s="927"/>
      <c r="G61" s="927"/>
      <c r="H61" s="927"/>
      <c r="I61" s="927"/>
      <c r="J61" s="927"/>
      <c r="K61" s="59"/>
      <c r="L61" s="59"/>
      <c r="M61" s="59"/>
      <c r="N61" s="59"/>
      <c r="O61" s="59"/>
      <c r="P61" s="59"/>
      <c r="Q61" s="59"/>
      <c r="R61" s="59"/>
      <c r="S61" s="59"/>
      <c r="T61" s="59"/>
      <c r="U61" s="15"/>
      <c r="V61" s="15"/>
      <c r="W61" s="15"/>
      <c r="X61" s="15"/>
      <c r="Y61" s="15"/>
      <c r="Z61" s="70"/>
      <c r="AA61" s="70"/>
      <c r="AB61" s="70"/>
      <c r="AC61" s="70"/>
      <c r="AD61" s="70"/>
      <c r="AE61" s="48"/>
      <c r="AF61" s="48"/>
      <c r="AG61" s="48"/>
    </row>
    <row r="62" spans="1:37" ht="38.25" customHeight="1">
      <c r="A62" s="73"/>
      <c r="B62" s="73"/>
      <c r="C62" s="73"/>
      <c r="D62" s="73"/>
      <c r="E62" s="73"/>
      <c r="F62" s="73"/>
      <c r="G62" s="73"/>
      <c r="H62" s="73"/>
      <c r="I62" s="73"/>
      <c r="J62" s="59"/>
      <c r="K62" s="59"/>
      <c r="L62" s="59"/>
      <c r="M62" s="59"/>
      <c r="N62" s="59"/>
      <c r="O62" s="59"/>
      <c r="P62" s="59"/>
      <c r="Q62" s="59"/>
      <c r="R62" s="59"/>
      <c r="S62" s="59"/>
      <c r="T62" s="59"/>
      <c r="U62" s="48"/>
      <c r="V62" s="52"/>
      <c r="W62" s="52"/>
      <c r="X62" s="52"/>
      <c r="Y62" s="52"/>
      <c r="Z62" s="48"/>
      <c r="AA62" s="48"/>
      <c r="AB62" s="48"/>
      <c r="AC62" s="48"/>
      <c r="AD62" s="48"/>
      <c r="AE62" s="48"/>
      <c r="AF62" s="48"/>
      <c r="AG62" s="48"/>
      <c r="AH62" s="59"/>
      <c r="AI62" s="59"/>
      <c r="AJ62" s="59"/>
      <c r="AK62" s="59"/>
    </row>
    <row r="63" spans="1:33" ht="42.75" customHeight="1">
      <c r="A63" s="920"/>
      <c r="B63" s="920"/>
      <c r="C63" s="920"/>
      <c r="D63" s="920"/>
      <c r="E63" s="920"/>
      <c r="F63" s="920"/>
      <c r="G63" s="920"/>
      <c r="H63" s="920"/>
      <c r="I63" s="920"/>
      <c r="J63" s="920"/>
      <c r="K63" s="920"/>
      <c r="L63" s="920"/>
      <c r="M63" s="920"/>
      <c r="N63" s="920"/>
      <c r="O63" s="920"/>
      <c r="P63" s="920"/>
      <c r="Q63" s="74"/>
      <c r="R63" s="74"/>
      <c r="S63" s="74"/>
      <c r="T63" s="74"/>
      <c r="U63" s="74"/>
      <c r="V63" s="74"/>
      <c r="W63" s="74"/>
      <c r="X63" s="74"/>
      <c r="Y63" s="74"/>
      <c r="Z63" s="74"/>
      <c r="AA63" s="74"/>
      <c r="AB63" s="74"/>
      <c r="AC63" s="74"/>
      <c r="AD63" s="74"/>
      <c r="AE63" s="74"/>
      <c r="AF63" s="74"/>
      <c r="AG63" s="48"/>
    </row>
    <row r="64" spans="1:33" ht="45" customHeight="1">
      <c r="A64" s="920"/>
      <c r="B64" s="920"/>
      <c r="C64" s="920"/>
      <c r="D64" s="920"/>
      <c r="E64" s="920"/>
      <c r="F64" s="920"/>
      <c r="G64" s="920"/>
      <c r="H64" s="920"/>
      <c r="I64" s="920"/>
      <c r="J64" s="59"/>
      <c r="K64" s="59"/>
      <c r="L64" s="59"/>
      <c r="M64" s="59"/>
      <c r="N64" s="59"/>
      <c r="O64" s="59"/>
      <c r="P64" s="59"/>
      <c r="Q64" s="59"/>
      <c r="R64" s="59"/>
      <c r="S64" s="59"/>
      <c r="T64" s="59"/>
      <c r="U64" s="48"/>
      <c r="V64" s="48"/>
      <c r="W64" s="48"/>
      <c r="X64" s="48"/>
      <c r="Y64" s="48"/>
      <c r="Z64" s="15"/>
      <c r="AA64" s="15"/>
      <c r="AB64" s="15"/>
      <c r="AC64" s="48"/>
      <c r="AD64" s="48"/>
      <c r="AE64" s="48"/>
      <c r="AF64" s="48"/>
      <c r="AG64" s="48"/>
    </row>
    <row r="65" spans="1:34" ht="44.25" customHeight="1">
      <c r="A65" s="73"/>
      <c r="B65" s="73"/>
      <c r="C65" s="73"/>
      <c r="D65" s="73"/>
      <c r="E65" s="73"/>
      <c r="F65" s="73"/>
      <c r="G65" s="73"/>
      <c r="H65" s="73"/>
      <c r="I65" s="73"/>
      <c r="J65" s="73"/>
      <c r="K65" s="73"/>
      <c r="L65" s="73"/>
      <c r="M65" s="73"/>
      <c r="N65" s="59"/>
      <c r="O65" s="59"/>
      <c r="P65" s="59"/>
      <c r="Q65" s="59"/>
      <c r="R65" s="59"/>
      <c r="S65" s="59"/>
      <c r="T65" s="59"/>
      <c r="U65" s="48"/>
      <c r="V65" s="48"/>
      <c r="W65" s="48"/>
      <c r="X65" s="48"/>
      <c r="Y65" s="48"/>
      <c r="Z65" s="15"/>
      <c r="AA65" s="15"/>
      <c r="AB65" s="15"/>
      <c r="AC65" s="15"/>
      <c r="AD65" s="15"/>
      <c r="AE65" s="15"/>
      <c r="AF65" s="15"/>
      <c r="AG65" s="15"/>
      <c r="AH65" s="74"/>
    </row>
    <row r="66" spans="1:34" ht="39.75" customHeight="1">
      <c r="A66" s="920"/>
      <c r="B66" s="920"/>
      <c r="C66" s="920"/>
      <c r="D66" s="920"/>
      <c r="E66" s="920"/>
      <c r="F66" s="920"/>
      <c r="G66" s="920"/>
      <c r="H66" s="920"/>
      <c r="I66" s="920"/>
      <c r="J66" s="920"/>
      <c r="K66" s="920"/>
      <c r="L66" s="920"/>
      <c r="M66" s="73"/>
      <c r="N66" s="75"/>
      <c r="O66" s="75"/>
      <c r="P66" s="75"/>
      <c r="Q66" s="75"/>
      <c r="R66" s="75"/>
      <c r="S66" s="75"/>
      <c r="T66" s="75"/>
      <c r="U66" s="48"/>
      <c r="V66" s="48"/>
      <c r="W66" s="48"/>
      <c r="X66" s="48"/>
      <c r="Y66" s="48"/>
      <c r="Z66" s="15"/>
      <c r="AA66" s="15"/>
      <c r="AB66" s="15"/>
      <c r="AC66" s="15"/>
      <c r="AD66" s="15"/>
      <c r="AE66" s="15"/>
      <c r="AF66" s="15"/>
      <c r="AG66" s="15"/>
      <c r="AH66" s="74"/>
    </row>
    <row r="67" spans="1:33" ht="48" customHeight="1">
      <c r="A67" s="921"/>
      <c r="B67" s="921"/>
      <c r="C67" s="921"/>
      <c r="D67" s="921"/>
      <c r="E67" s="921"/>
      <c r="F67" s="921"/>
      <c r="G67" s="921"/>
      <c r="H67" s="921"/>
      <c r="I67" s="921"/>
      <c r="J67" s="921"/>
      <c r="K67" s="921"/>
      <c r="L67" s="921"/>
      <c r="M67" s="59"/>
      <c r="N67" s="59"/>
      <c r="O67" s="59"/>
      <c r="P67" s="59"/>
      <c r="Q67" s="59"/>
      <c r="R67" s="59"/>
      <c r="S67" s="59"/>
      <c r="T67" s="59"/>
      <c r="U67" s="55"/>
      <c r="V67" s="55"/>
      <c r="W67" s="55"/>
      <c r="X67" s="55"/>
      <c r="Y67" s="55"/>
      <c r="Z67" s="55"/>
      <c r="AA67" s="55"/>
      <c r="AB67" s="55"/>
      <c r="AC67" s="55"/>
      <c r="AD67" s="55"/>
      <c r="AE67" s="55"/>
      <c r="AF67" s="52"/>
      <c r="AG67" s="48"/>
    </row>
    <row r="68" spans="1:33" ht="31.5" customHeight="1">
      <c r="A68" s="927"/>
      <c r="B68" s="927"/>
      <c r="C68" s="927"/>
      <c r="D68" s="927"/>
      <c r="E68" s="927"/>
      <c r="F68" s="927"/>
      <c r="G68" s="927"/>
      <c r="H68" s="927"/>
      <c r="I68" s="927"/>
      <c r="J68" s="927"/>
      <c r="K68" s="927"/>
      <c r="L68" s="927"/>
      <c r="M68" s="927"/>
      <c r="N68" s="927"/>
      <c r="O68" s="927"/>
      <c r="P68" s="927"/>
      <c r="Q68" s="927"/>
      <c r="R68" s="927"/>
      <c r="S68" s="927"/>
      <c r="T68" s="927"/>
      <c r="U68" s="56"/>
      <c r="V68" s="56"/>
      <c r="W68" s="56"/>
      <c r="X68" s="56"/>
      <c r="Y68" s="56"/>
      <c r="Z68" s="56"/>
      <c r="AA68" s="56"/>
      <c r="AB68" s="56"/>
      <c r="AC68" s="56"/>
      <c r="AD68" s="56"/>
      <c r="AE68" s="56"/>
      <c r="AF68" s="56"/>
      <c r="AG68" s="48"/>
    </row>
    <row r="69" spans="1:33" ht="28.5" customHeight="1">
      <c r="A69" s="958"/>
      <c r="B69" s="958"/>
      <c r="C69" s="958"/>
      <c r="D69" s="958"/>
      <c r="E69" s="958"/>
      <c r="F69" s="958"/>
      <c r="G69" s="958"/>
      <c r="H69" s="958"/>
      <c r="I69" s="958"/>
      <c r="J69" s="958"/>
      <c r="K69" s="958"/>
      <c r="L69" s="958"/>
      <c r="M69" s="958"/>
      <c r="N69" s="958"/>
      <c r="O69" s="76"/>
      <c r="P69" s="49"/>
      <c r="Q69" s="49"/>
      <c r="R69" s="49"/>
      <c r="S69" s="49"/>
      <c r="T69" s="49"/>
      <c r="U69" s="48"/>
      <c r="V69" s="48"/>
      <c r="W69" s="48"/>
      <c r="X69" s="48"/>
      <c r="Y69" s="48"/>
      <c r="Z69" s="48"/>
      <c r="AA69" s="48"/>
      <c r="AB69" s="48"/>
      <c r="AC69" s="48"/>
      <c r="AD69" s="48"/>
      <c r="AE69" s="48"/>
      <c r="AF69" s="48"/>
      <c r="AG69" s="48"/>
    </row>
    <row r="70" spans="1:33" ht="35.25" customHeight="1">
      <c r="A70" s="931"/>
      <c r="B70" s="931"/>
      <c r="C70" s="931"/>
      <c r="D70" s="931"/>
      <c r="E70" s="931"/>
      <c r="F70" s="931"/>
      <c r="G70" s="931"/>
      <c r="H70" s="931"/>
      <c r="I70" s="931"/>
      <c r="J70" s="931"/>
      <c r="K70" s="931"/>
      <c r="L70" s="931"/>
      <c r="M70" s="931"/>
      <c r="N70" s="931"/>
      <c r="O70" s="931"/>
      <c r="P70" s="931"/>
      <c r="Q70" s="931"/>
      <c r="R70" s="931"/>
      <c r="S70" s="931"/>
      <c r="T70" s="931"/>
      <c r="U70" s="48"/>
      <c r="V70" s="48"/>
      <c r="W70" s="48"/>
      <c r="X70" s="48"/>
      <c r="Y70" s="48"/>
      <c r="Z70" s="48"/>
      <c r="AA70" s="48"/>
      <c r="AB70" s="48"/>
      <c r="AC70" s="48"/>
      <c r="AD70" s="48"/>
      <c r="AE70" s="48"/>
      <c r="AF70" s="48"/>
      <c r="AG70" s="48"/>
    </row>
    <row r="71" spans="1:33" ht="36.75" customHeight="1">
      <c r="A71" s="937"/>
      <c r="B71" s="937"/>
      <c r="C71" s="937"/>
      <c r="D71" s="937"/>
      <c r="E71" s="937"/>
      <c r="F71" s="937"/>
      <c r="G71" s="937"/>
      <c r="H71" s="937"/>
      <c r="I71" s="937"/>
      <c r="J71" s="937"/>
      <c r="K71" s="937"/>
      <c r="L71" s="937"/>
      <c r="M71" s="937"/>
      <c r="N71" s="937"/>
      <c r="O71" s="937"/>
      <c r="P71" s="937"/>
      <c r="Q71" s="937"/>
      <c r="R71" s="937"/>
      <c r="S71" s="937"/>
      <c r="T71" s="937"/>
      <c r="U71" s="48"/>
      <c r="V71" s="48"/>
      <c r="W71" s="48"/>
      <c r="X71" s="48"/>
      <c r="Y71" s="48"/>
      <c r="Z71" s="48"/>
      <c r="AA71" s="48"/>
      <c r="AB71" s="48"/>
      <c r="AC71" s="48"/>
      <c r="AD71" s="48"/>
      <c r="AE71" s="48"/>
      <c r="AF71" s="48"/>
      <c r="AG71" s="48"/>
    </row>
    <row r="72" spans="1:35" ht="30.75" customHeight="1">
      <c r="A72" s="933"/>
      <c r="B72" s="933"/>
      <c r="C72" s="933"/>
      <c r="D72" s="933"/>
      <c r="E72" s="933"/>
      <c r="F72" s="933"/>
      <c r="G72" s="933"/>
      <c r="H72" s="933"/>
      <c r="I72" s="933"/>
      <c r="J72" s="933"/>
      <c r="K72" s="933"/>
      <c r="L72" s="933"/>
      <c r="M72" s="933"/>
      <c r="N72" s="933"/>
      <c r="O72" s="933"/>
      <c r="P72" s="933"/>
      <c r="Q72" s="933"/>
      <c r="R72" s="933"/>
      <c r="S72" s="933"/>
      <c r="T72" s="933"/>
      <c r="U72" s="933"/>
      <c r="V72" s="933"/>
      <c r="Z72" s="48"/>
      <c r="AA72" s="48"/>
      <c r="AB72" s="48"/>
      <c r="AC72" s="48"/>
      <c r="AD72" s="48"/>
      <c r="AE72" s="48"/>
      <c r="AF72" s="48"/>
      <c r="AG72" s="48"/>
      <c r="AH72" s="59"/>
      <c r="AI72" s="59"/>
    </row>
    <row r="73" spans="1:33" ht="28.5" customHeight="1">
      <c r="A73" s="934"/>
      <c r="B73" s="934"/>
      <c r="C73" s="934"/>
      <c r="D73" s="934"/>
      <c r="E73" s="934"/>
      <c r="F73" s="934"/>
      <c r="G73" s="934"/>
      <c r="H73" s="934"/>
      <c r="I73" s="934"/>
      <c r="J73" s="934"/>
      <c r="K73" s="934"/>
      <c r="L73" s="934"/>
      <c r="M73" s="934"/>
      <c r="N73" s="934"/>
      <c r="O73" s="934"/>
      <c r="P73" s="934"/>
      <c r="Q73" s="934"/>
      <c r="R73" s="934"/>
      <c r="S73" s="934"/>
      <c r="T73" s="934"/>
      <c r="Z73" s="77"/>
      <c r="AA73" s="77"/>
      <c r="AB73" s="77"/>
      <c r="AC73" s="77"/>
      <c r="AD73" s="48"/>
      <c r="AE73" s="48"/>
      <c r="AF73" s="48"/>
      <c r="AG73" s="48"/>
    </row>
    <row r="74" spans="1:38" ht="30" customHeight="1">
      <c r="A74" s="935"/>
      <c r="B74" s="935"/>
      <c r="C74" s="935"/>
      <c r="D74" s="935"/>
      <c r="E74" s="935"/>
      <c r="F74" s="935"/>
      <c r="G74" s="935"/>
      <c r="H74" s="935"/>
      <c r="I74" s="935"/>
      <c r="J74" s="935"/>
      <c r="K74" s="935"/>
      <c r="L74" s="935"/>
      <c r="M74" s="935"/>
      <c r="N74" s="935"/>
      <c r="O74" s="935"/>
      <c r="P74" s="935"/>
      <c r="Q74" s="935"/>
      <c r="R74" s="935"/>
      <c r="S74" s="935"/>
      <c r="T74" s="935"/>
      <c r="U74" s="935"/>
      <c r="V74" s="935"/>
      <c r="Z74" s="48"/>
      <c r="AA74" s="48"/>
      <c r="AB74" s="48"/>
      <c r="AC74" s="48"/>
      <c r="AD74" s="48"/>
      <c r="AE74" s="48"/>
      <c r="AF74" s="48"/>
      <c r="AG74" s="48"/>
      <c r="AH74" s="59"/>
      <c r="AI74" s="59"/>
      <c r="AJ74" s="59"/>
      <c r="AK74" s="59"/>
      <c r="AL74" s="59"/>
    </row>
    <row r="75" spans="1:33" ht="27">
      <c r="A75" s="48"/>
      <c r="B75" s="59"/>
      <c r="C75" s="59"/>
      <c r="D75" s="59"/>
      <c r="E75" s="936"/>
      <c r="F75" s="936"/>
      <c r="G75" s="936"/>
      <c r="H75" s="936"/>
      <c r="I75" s="936"/>
      <c r="J75" s="936"/>
      <c r="K75" s="936"/>
      <c r="L75" s="936"/>
      <c r="M75" s="936"/>
      <c r="N75" s="936"/>
      <c r="O75" s="936"/>
      <c r="P75" s="936"/>
      <c r="Q75" s="936"/>
      <c r="R75" s="936"/>
      <c r="S75" s="936"/>
      <c r="T75" s="936"/>
      <c r="Z75" s="48"/>
      <c r="AA75" s="48"/>
      <c r="AB75" s="48"/>
      <c r="AC75" s="48"/>
      <c r="AD75" s="48"/>
      <c r="AE75" s="48"/>
      <c r="AF75" s="48"/>
      <c r="AG75" s="48"/>
    </row>
    <row r="76" spans="1:33" ht="27">
      <c r="A76" s="48"/>
      <c r="B76" s="48"/>
      <c r="C76" s="48"/>
      <c r="D76" s="48"/>
      <c r="E76" s="48"/>
      <c r="F76" s="48"/>
      <c r="G76" s="48"/>
      <c r="H76" s="48"/>
      <c r="I76" s="48"/>
      <c r="J76" s="48"/>
      <c r="K76" s="48"/>
      <c r="L76" s="48"/>
      <c r="M76" s="48"/>
      <c r="N76" s="48"/>
      <c r="O76" s="48"/>
      <c r="P76" s="48"/>
      <c r="Q76" s="48"/>
      <c r="R76" s="48"/>
      <c r="S76" s="48"/>
      <c r="T76" s="48"/>
      <c r="Z76" s="48"/>
      <c r="AA76" s="48"/>
      <c r="AB76" s="48"/>
      <c r="AC76" s="48"/>
      <c r="AD76" s="48"/>
      <c r="AE76" s="48"/>
      <c r="AF76" s="48"/>
      <c r="AG76" s="48"/>
    </row>
    <row r="77" spans="1:20" ht="27">
      <c r="A77" s="48"/>
      <c r="B77" s="48"/>
      <c r="C77" s="48"/>
      <c r="D77" s="48"/>
      <c r="E77" s="48"/>
      <c r="F77" s="48"/>
      <c r="G77" s="48"/>
      <c r="H77" s="48"/>
      <c r="I77" s="48"/>
      <c r="J77" s="48"/>
      <c r="K77" s="48"/>
      <c r="L77" s="48"/>
      <c r="M77" s="48"/>
      <c r="N77" s="48"/>
      <c r="O77" s="48"/>
      <c r="P77" s="48"/>
      <c r="Q77" s="48"/>
      <c r="R77" s="48"/>
      <c r="S77" s="48"/>
      <c r="T77" s="48"/>
    </row>
    <row r="78" spans="2:20" ht="27">
      <c r="B78" s="59"/>
      <c r="C78" s="59"/>
      <c r="D78" s="59"/>
      <c r="E78" s="59"/>
      <c r="F78" s="59"/>
      <c r="G78" s="59"/>
      <c r="H78" s="59"/>
      <c r="I78" s="59"/>
      <c r="J78" s="59"/>
      <c r="K78" s="59"/>
      <c r="L78" s="59"/>
      <c r="M78" s="59"/>
      <c r="N78" s="59"/>
      <c r="O78" s="59"/>
      <c r="P78" s="59"/>
      <c r="Q78" s="59"/>
      <c r="R78" s="59"/>
      <c r="S78" s="59"/>
      <c r="T78" s="59"/>
    </row>
    <row r="79" spans="2:20" ht="27">
      <c r="B79" s="59"/>
      <c r="C79" s="59"/>
      <c r="D79" s="59"/>
      <c r="E79" s="59"/>
      <c r="F79" s="59"/>
      <c r="G79" s="59"/>
      <c r="H79" s="59"/>
      <c r="I79" s="59"/>
      <c r="J79" s="59"/>
      <c r="K79" s="59"/>
      <c r="L79" s="59"/>
      <c r="M79" s="59"/>
      <c r="N79" s="59"/>
      <c r="O79" s="59"/>
      <c r="P79" s="59"/>
      <c r="Q79" s="59"/>
      <c r="R79" s="59"/>
      <c r="S79" s="59"/>
      <c r="T79" s="59"/>
    </row>
    <row r="80" spans="2:20" ht="27">
      <c r="B80" s="59"/>
      <c r="C80" s="59"/>
      <c r="D80" s="59"/>
      <c r="E80" s="59"/>
      <c r="F80" s="59"/>
      <c r="G80" s="59"/>
      <c r="H80" s="59"/>
      <c r="I80" s="59"/>
      <c r="J80" s="59"/>
      <c r="K80" s="59"/>
      <c r="L80" s="59"/>
      <c r="M80" s="59"/>
      <c r="N80" s="59"/>
      <c r="O80" s="59"/>
      <c r="P80" s="59"/>
      <c r="Q80" s="59"/>
      <c r="R80" s="59"/>
      <c r="S80" s="59"/>
      <c r="T80" s="59"/>
    </row>
    <row r="81" spans="2:20" ht="27">
      <c r="B81" s="59"/>
      <c r="C81" s="59"/>
      <c r="D81" s="59"/>
      <c r="E81" s="59"/>
      <c r="F81" s="59"/>
      <c r="G81" s="59"/>
      <c r="H81" s="59"/>
      <c r="I81" s="59"/>
      <c r="J81" s="59"/>
      <c r="K81" s="59"/>
      <c r="L81" s="59"/>
      <c r="M81" s="59"/>
      <c r="N81" s="59"/>
      <c r="O81" s="59"/>
      <c r="P81" s="59"/>
      <c r="Q81" s="59"/>
      <c r="R81" s="59"/>
      <c r="S81" s="59"/>
      <c r="T81" s="59"/>
    </row>
    <row r="82" ht="27.75">
      <c r="B82" s="78"/>
    </row>
    <row r="83" ht="27.75">
      <c r="B83" s="79"/>
    </row>
    <row r="84" ht="27.75">
      <c r="B84" s="80"/>
    </row>
    <row r="85" ht="27.75">
      <c r="B85" s="80"/>
    </row>
    <row r="86" ht="27.75">
      <c r="B86" s="81"/>
    </row>
    <row r="87" ht="27.75">
      <c r="B87" s="82"/>
    </row>
  </sheetData>
  <sheetProtection/>
  <mergeCells count="55">
    <mergeCell ref="A2:T2"/>
    <mergeCell ref="A1:H1"/>
    <mergeCell ref="A3:B6"/>
    <mergeCell ref="C3:L3"/>
    <mergeCell ref="M3:T3"/>
    <mergeCell ref="C4:G4"/>
    <mergeCell ref="H5:H6"/>
    <mergeCell ref="I5:I6"/>
    <mergeCell ref="J5:L5"/>
    <mergeCell ref="Q4:T4"/>
    <mergeCell ref="H4:L4"/>
    <mergeCell ref="M4:P4"/>
    <mergeCell ref="C49:G49"/>
    <mergeCell ref="H49:L49"/>
    <mergeCell ref="D5:G5"/>
    <mergeCell ref="C5:C6"/>
    <mergeCell ref="M5:M6"/>
    <mergeCell ref="N5:P5"/>
    <mergeCell ref="A45:T45"/>
    <mergeCell ref="A44:T44"/>
    <mergeCell ref="E75:T75"/>
    <mergeCell ref="A68:T68"/>
    <mergeCell ref="A69:N69"/>
    <mergeCell ref="A70:T70"/>
    <mergeCell ref="A71:T71"/>
    <mergeCell ref="Q5:T5"/>
    <mergeCell ref="A43:B43"/>
    <mergeCell ref="A73:T73"/>
    <mergeCell ref="A55:B55"/>
    <mergeCell ref="A57:S57"/>
    <mergeCell ref="H50:H51"/>
    <mergeCell ref="I50:I51"/>
    <mergeCell ref="A46:B46"/>
    <mergeCell ref="A66:L66"/>
    <mergeCell ref="A67:L67"/>
    <mergeCell ref="A47:T47"/>
    <mergeCell ref="A48:B51"/>
    <mergeCell ref="C48:L48"/>
    <mergeCell ref="C50:C51"/>
    <mergeCell ref="D50:G50"/>
    <mergeCell ref="A74:V74"/>
    <mergeCell ref="A58:L58"/>
    <mergeCell ref="A60:J60"/>
    <mergeCell ref="A61:J61"/>
    <mergeCell ref="A59:T59"/>
    <mergeCell ref="A63:P63"/>
    <mergeCell ref="A72:V72"/>
    <mergeCell ref="A64:I64"/>
    <mergeCell ref="J50:L50"/>
    <mergeCell ref="M50:M51"/>
    <mergeCell ref="N50:P50"/>
    <mergeCell ref="M48:T48"/>
    <mergeCell ref="M49:P49"/>
    <mergeCell ref="Q49:T49"/>
    <mergeCell ref="Q50:T50"/>
  </mergeCells>
  <printOptions/>
  <pageMargins left="0" right="0" top="0" bottom="0" header="0.3" footer="0.3"/>
  <pageSetup horizontalDpi="600" verticalDpi="600" orientation="landscape" paperSize="9" scale="34" r:id="rId4"/>
  <rowBreaks count="1" manualBreakCount="1">
    <brk id="45" max="19" man="1"/>
  </rowBreaks>
  <drawing r:id="rId3"/>
  <legacyDrawing r:id="rId2"/>
</worksheet>
</file>

<file path=xl/worksheets/sheet15.xml><?xml version="1.0" encoding="utf-8"?>
<worksheet xmlns="http://schemas.openxmlformats.org/spreadsheetml/2006/main" xmlns:r="http://schemas.openxmlformats.org/officeDocument/2006/relationships">
  <sheetPr codeName="Sheet16">
    <tabColor theme="0"/>
  </sheetPr>
  <dimension ref="A1:V61"/>
  <sheetViews>
    <sheetView view="pageBreakPreview" zoomScale="37" zoomScaleNormal="37" zoomScaleSheetLayoutView="37" zoomScalePageLayoutView="0" workbookViewId="0" topLeftCell="A1">
      <selection activeCell="C43" sqref="C43"/>
    </sheetView>
  </sheetViews>
  <sheetFormatPr defaultColWidth="9.140625" defaultRowHeight="12.75"/>
  <cols>
    <col min="1" max="1" width="7.00390625" style="0" customWidth="1"/>
    <col min="2" max="2" width="91.28125" style="0" customWidth="1"/>
    <col min="3" max="20" width="20.7109375" style="0" customWidth="1"/>
    <col min="21" max="21" width="0.9921875" style="0" hidden="1" customWidth="1"/>
  </cols>
  <sheetData>
    <row r="1" spans="1:20" s="2" customFormat="1" ht="90.75" customHeight="1">
      <c r="A1" s="1047" t="s">
        <v>153</v>
      </c>
      <c r="B1" s="1046"/>
      <c r="C1" s="301"/>
      <c r="D1" s="301"/>
      <c r="E1" s="301"/>
      <c r="F1" s="301"/>
      <c r="G1" s="301"/>
      <c r="H1" s="301"/>
      <c r="I1" s="12"/>
      <c r="J1" s="12"/>
      <c r="K1" s="12"/>
      <c r="L1" s="12"/>
      <c r="M1" s="12"/>
      <c r="N1" s="12"/>
      <c r="O1" s="12"/>
      <c r="P1" s="12"/>
      <c r="Q1" s="12"/>
      <c r="R1" s="12"/>
      <c r="S1" s="12"/>
      <c r="T1" s="12"/>
    </row>
    <row r="2" spans="1:21" s="2" customFormat="1" ht="33" customHeight="1" thickBot="1">
      <c r="A2" s="1048" t="s">
        <v>231</v>
      </c>
      <c r="B2" s="1048"/>
      <c r="C2" s="1048"/>
      <c r="D2" s="1048"/>
      <c r="E2" s="1048"/>
      <c r="F2" s="1048"/>
      <c r="G2" s="1048"/>
      <c r="H2" s="1048"/>
      <c r="I2" s="1048"/>
      <c r="J2" s="1048"/>
      <c r="K2" s="1048"/>
      <c r="L2" s="1048"/>
      <c r="M2" s="1048"/>
      <c r="N2" s="1048"/>
      <c r="O2" s="1048"/>
      <c r="P2" s="1048"/>
      <c r="Q2" s="1048"/>
      <c r="R2" s="1048"/>
      <c r="S2" s="1048"/>
      <c r="T2" s="1048"/>
      <c r="U2" s="32"/>
    </row>
    <row r="3" spans="1:21" s="36" customFormat="1" ht="30" customHeight="1">
      <c r="A3" s="1049" t="s">
        <v>0</v>
      </c>
      <c r="B3" s="1050"/>
      <c r="C3" s="1055" t="s">
        <v>55</v>
      </c>
      <c r="D3" s="1056"/>
      <c r="E3" s="1056"/>
      <c r="F3" s="1056"/>
      <c r="G3" s="1056"/>
      <c r="H3" s="1056"/>
      <c r="I3" s="1056"/>
      <c r="J3" s="1056"/>
      <c r="K3" s="1056"/>
      <c r="L3" s="1057"/>
      <c r="M3" s="1055" t="s">
        <v>2</v>
      </c>
      <c r="N3" s="1056"/>
      <c r="O3" s="1056"/>
      <c r="P3" s="1056"/>
      <c r="Q3" s="1056"/>
      <c r="R3" s="1056"/>
      <c r="S3" s="1056"/>
      <c r="T3" s="1057"/>
      <c r="U3" s="16"/>
    </row>
    <row r="4" spans="1:21" s="36" customFormat="1" ht="31.5" customHeight="1">
      <c r="A4" s="1051"/>
      <c r="B4" s="1052"/>
      <c r="C4" s="1058" t="s">
        <v>3</v>
      </c>
      <c r="D4" s="1059"/>
      <c r="E4" s="1059"/>
      <c r="F4" s="1059"/>
      <c r="G4" s="1060"/>
      <c r="H4" s="1061" t="s">
        <v>40</v>
      </c>
      <c r="I4" s="1062"/>
      <c r="J4" s="1062"/>
      <c r="K4" s="1062"/>
      <c r="L4" s="1063"/>
      <c r="M4" s="1058" t="s">
        <v>5</v>
      </c>
      <c r="N4" s="1059"/>
      <c r="O4" s="1059"/>
      <c r="P4" s="1060"/>
      <c r="Q4" s="1061" t="s">
        <v>40</v>
      </c>
      <c r="R4" s="1062"/>
      <c r="S4" s="1062"/>
      <c r="T4" s="1063"/>
      <c r="U4" s="16"/>
    </row>
    <row r="5" spans="1:21" s="36" customFormat="1" ht="33.75" customHeight="1">
      <c r="A5" s="1051"/>
      <c r="B5" s="1052"/>
      <c r="C5" s="1069" t="s">
        <v>7</v>
      </c>
      <c r="D5" s="1058" t="s">
        <v>8</v>
      </c>
      <c r="E5" s="1059"/>
      <c r="F5" s="1059"/>
      <c r="G5" s="1060"/>
      <c r="H5" s="1065" t="s">
        <v>56</v>
      </c>
      <c r="I5" s="1065" t="s">
        <v>57</v>
      </c>
      <c r="J5" s="1061" t="s">
        <v>11</v>
      </c>
      <c r="K5" s="1062"/>
      <c r="L5" s="1063"/>
      <c r="M5" s="1069" t="s">
        <v>36</v>
      </c>
      <c r="N5" s="1058" t="s">
        <v>12</v>
      </c>
      <c r="O5" s="1059"/>
      <c r="P5" s="1060"/>
      <c r="Q5" s="1061" t="s">
        <v>11</v>
      </c>
      <c r="R5" s="1062"/>
      <c r="S5" s="1062"/>
      <c r="T5" s="1063"/>
      <c r="U5" s="21"/>
    </row>
    <row r="6" spans="1:21" s="36" customFormat="1" ht="152.25" customHeight="1" thickBot="1">
      <c r="A6" s="1053"/>
      <c r="B6" s="1054"/>
      <c r="C6" s="1070"/>
      <c r="D6" s="95" t="s">
        <v>13</v>
      </c>
      <c r="E6" s="95" t="s">
        <v>14</v>
      </c>
      <c r="F6" s="95" t="s">
        <v>15</v>
      </c>
      <c r="G6" s="95" t="s">
        <v>16</v>
      </c>
      <c r="H6" s="1066"/>
      <c r="I6" s="1066"/>
      <c r="J6" s="96" t="s">
        <v>17</v>
      </c>
      <c r="K6" s="96" t="s">
        <v>18</v>
      </c>
      <c r="L6" s="96" t="s">
        <v>19</v>
      </c>
      <c r="M6" s="1070"/>
      <c r="N6" s="95" t="s">
        <v>20</v>
      </c>
      <c r="O6" s="95" t="s">
        <v>21</v>
      </c>
      <c r="P6" s="95" t="s">
        <v>22</v>
      </c>
      <c r="Q6" s="96" t="s">
        <v>23</v>
      </c>
      <c r="R6" s="96" t="s">
        <v>24</v>
      </c>
      <c r="S6" s="96" t="s">
        <v>25</v>
      </c>
      <c r="T6" s="96" t="s">
        <v>58</v>
      </c>
      <c r="U6" s="21"/>
    </row>
    <row r="7" spans="1:21" s="2" customFormat="1" ht="39.75" customHeight="1" thickBot="1">
      <c r="A7" s="62">
        <v>1</v>
      </c>
      <c r="B7" s="63" t="s">
        <v>26</v>
      </c>
      <c r="C7" s="733">
        <f>('تشرين الاول 2020'!C7+'تشرين الثان2020'!C7+'كانون الاول 2020'!C7)/3</f>
        <v>4</v>
      </c>
      <c r="D7" s="733">
        <f>('تشرين الاول 2020'!D7+'تشرين الثان2020'!D7+'كانون الاول 2020'!D7)/3</f>
        <v>4.5</v>
      </c>
      <c r="E7" s="733">
        <f>('تشرين الاول 2020'!E7+'تشرين الثان2020'!E7+'كانون الاول 2020'!E7)/3</f>
        <v>5</v>
      </c>
      <c r="F7" s="733">
        <f>('تشرين الاول 2020'!F7+'تشرين الثان2020'!F7+'كانون الاول 2020'!F7)/3</f>
        <v>5.75</v>
      </c>
      <c r="G7" s="733"/>
      <c r="H7" s="733"/>
      <c r="I7" s="733"/>
      <c r="J7" s="733">
        <f>('تشرين الاول 2020'!J7+'تشرين الثان2020'!J7+'كانون الاول 2020'!J7)/3</f>
        <v>9</v>
      </c>
      <c r="K7" s="733">
        <f>('تشرين الاول 2020'!K7+'تشرين الثان2020'!K7+'كانون الاول 2020'!K7)/3</f>
        <v>10</v>
      </c>
      <c r="L7" s="733">
        <f>('تشرين الاول 2020'!L7+'تشرين الثان2020'!L7+'كانون الاول 2020'!L7)/3</f>
        <v>11</v>
      </c>
      <c r="M7" s="733">
        <f>('تشرين الاول 2020'!M7+'تشرين الثان2020'!M7+'كانون الاول 2020'!M7)/3</f>
        <v>1</v>
      </c>
      <c r="N7" s="733">
        <f>('تشرين الاول 2020'!N7+'تشرين الثان2020'!N7+'كانون الاول 2020'!N7)/3</f>
        <v>1.5</v>
      </c>
      <c r="O7" s="733">
        <f>('تشرين الاول 2020'!O7+'تشرين الثان2020'!O7+'كانون الاول 2020'!O7)/3</f>
        <v>1.75</v>
      </c>
      <c r="P7" s="733">
        <f>('تشرين الاول 2020'!P7+'تشرين الثان2020'!P7+'كانون الاول 2020'!P7)/3</f>
        <v>3.25</v>
      </c>
      <c r="Q7" s="733"/>
      <c r="R7" s="733">
        <f>('تشرين الاول 2020'!R7+'تشرين الثان2020'!R7+'كانون الاول 2020'!R7)/3</f>
        <v>8</v>
      </c>
      <c r="S7" s="733">
        <f>('تشرين الاول 2020'!S7+'تشرين الثان2020'!S7+'كانون الاول 2020'!S7)/3</f>
        <v>9</v>
      </c>
      <c r="T7" s="733">
        <f>('تشرين الاول 2020'!T7+'تشرين الثان2020'!T7+'كانون الاول 2020'!T7)/3</f>
        <v>10</v>
      </c>
      <c r="U7" s="20"/>
    </row>
    <row r="8" spans="1:21" s="136" customFormat="1" ht="39.75" customHeight="1" thickBot="1">
      <c r="A8" s="64">
        <v>2</v>
      </c>
      <c r="B8" s="124" t="s">
        <v>42</v>
      </c>
      <c r="C8" s="731">
        <f>('تشرين الاول 2020'!C8+'تشرين الثان2020'!C8+'كانون الاول 2020'!C8)/3</f>
        <v>3.5</v>
      </c>
      <c r="D8" s="731">
        <f>('تشرين الاول 2020'!D8+'تشرين الثان2020'!D8+'كانون الاول 2020'!D8)/3</f>
        <v>4.5</v>
      </c>
      <c r="E8" s="731">
        <f>('تشرين الاول 2020'!E8+'تشرين الثان2020'!E8+'كانون الاول 2020'!E8)/3</f>
        <v>5</v>
      </c>
      <c r="F8" s="731">
        <f>('تشرين الاول 2020'!F8+'تشرين الثان2020'!F8+'كانون الاول 2020'!F8)/3</f>
        <v>6.5</v>
      </c>
      <c r="G8" s="731"/>
      <c r="H8" s="731">
        <f>('تشرين الاول 2020'!H8+'تشرين الثان2020'!H8+'كانون الاول 2020'!H8)/3</f>
        <v>8</v>
      </c>
      <c r="I8" s="731">
        <f>('تشرين الاول 2020'!I8+'تشرين الثان2020'!I8+'كانون الاول 2020'!I8)/3</f>
        <v>8</v>
      </c>
      <c r="J8" s="731">
        <f>('تشرين الاول 2020'!J8+'تشرين الثان2020'!J8+'كانون الاول 2020'!J8)/3</f>
        <v>10</v>
      </c>
      <c r="K8" s="731">
        <f>('تشرين الاول 2020'!K8+'تشرين الثان2020'!K8+'كانون الاول 2020'!K8)/3</f>
        <v>11</v>
      </c>
      <c r="L8" s="731">
        <f>('تشرين الاول 2020'!L8+'تشرين الثان2020'!L8+'كانون الاول 2020'!L8)/3</f>
        <v>12</v>
      </c>
      <c r="M8" s="731">
        <f>('تشرين الاول 2020'!M8+'تشرين الثان2020'!M8+'كانون الاول 2020'!M8)/3</f>
        <v>1</v>
      </c>
      <c r="N8" s="731">
        <f>('تشرين الاول 2020'!N8+'تشرين الثان2020'!N8+'كانون الاول 2020'!N8)/3</f>
        <v>1.5</v>
      </c>
      <c r="O8" s="731">
        <f>('تشرين الاول 2020'!O8+'تشرين الثان2020'!O8+'كانون الاول 2020'!O8)/3</f>
        <v>1.5</v>
      </c>
      <c r="P8" s="731">
        <f>('تشرين الاول 2020'!P8+'تشرين الثان2020'!P8+'كانون الاول 2020'!P8)/3</f>
        <v>2.5</v>
      </c>
      <c r="Q8" s="731">
        <f>('تشرين الاول 2020'!Q8+'تشرين الثان2020'!Q8+'كانون الاول 2020'!Q8)/3</f>
        <v>9</v>
      </c>
      <c r="R8" s="731">
        <f>('تشرين الاول 2020'!R8+'تشرين الثان2020'!R8+'كانون الاول 2020'!R8)/3</f>
        <v>10</v>
      </c>
      <c r="S8" s="731">
        <f>('تشرين الاول 2020'!S8+'تشرين الثان2020'!S8+'كانون الاول 2020'!S8)/3</f>
        <v>10</v>
      </c>
      <c r="T8" s="731">
        <f>('تشرين الاول 2020'!T8+'تشرين الثان2020'!T8+'كانون الاول 2020'!T8)/3</f>
        <v>11</v>
      </c>
      <c r="U8" s="102"/>
    </row>
    <row r="9" spans="1:21" s="2" customFormat="1" ht="39.75" customHeight="1" thickBot="1">
      <c r="A9" s="62">
        <v>3</v>
      </c>
      <c r="B9" s="94" t="s">
        <v>41</v>
      </c>
      <c r="C9" s="731">
        <f>('تشرين الاول 2020'!C9+'تشرين الثان2020'!C9+'كانون الاول 2020'!C9)/3</f>
        <v>1</v>
      </c>
      <c r="D9" s="731">
        <f>('تشرين الاول 2020'!D9+'تشرين الثان2020'!D9+'كانون الاول 2020'!D9)/3</f>
        <v>1.5</v>
      </c>
      <c r="E9" s="731">
        <f>('تشرين الاول 2020'!E9+'تشرين الثان2020'!E9+'كانون الاول 2020'!E9)/3</f>
        <v>2.5</v>
      </c>
      <c r="F9" s="731"/>
      <c r="G9" s="731"/>
      <c r="H9" s="731">
        <f>('تشرين الاول 2020'!H9+'تشرين الثان2020'!H9+'كانون الاول 2020'!H9)/3</f>
        <v>10</v>
      </c>
      <c r="I9" s="731"/>
      <c r="J9" s="731">
        <f>('تشرين الاول 2020'!J9+'تشرين الثان2020'!J9+'كانون الاول 2020'!J9)/3</f>
        <v>10</v>
      </c>
      <c r="K9" s="731">
        <f>('تشرين الاول 2020'!K9+'تشرين الثان2020'!K9+'كانون الاول 2020'!K9)/3</f>
        <v>10</v>
      </c>
      <c r="L9" s="731">
        <f>('تشرين الاول 2020'!L9+'تشرين الثان2020'!L9+'كانون الاول 2020'!L9)/3</f>
        <v>10</v>
      </c>
      <c r="M9" s="731">
        <f>('تشرين الاول 2020'!M9+'تشرين الثان2020'!M9+'كانون الاول 2020'!M9)/3</f>
        <v>0.25</v>
      </c>
      <c r="N9" s="731">
        <f>('تشرين الاول 2020'!N9+'تشرين الثان2020'!N9+'كانون الاول 2020'!N9)/3</f>
        <v>0.5</v>
      </c>
      <c r="O9" s="731">
        <f>('تشرين الاول 2020'!O9+'تشرين الثان2020'!O9+'كانون الاول 2020'!O9)/3</f>
        <v>0.75</v>
      </c>
      <c r="P9" s="731"/>
      <c r="Q9" s="731">
        <f>('تشرين الاول 2020'!Q9+'تشرين الثان2020'!Q9+'كانون الاول 2020'!Q9)/3</f>
        <v>7.5</v>
      </c>
      <c r="R9" s="731">
        <f>('تشرين الاول 2020'!R9+'تشرين الثان2020'!R9+'كانون الاول 2020'!R9)/3</f>
        <v>7.5</v>
      </c>
      <c r="S9" s="731">
        <f>('تشرين الاول 2020'!S9+'تشرين الثان2020'!S9+'كانون الاول 2020'!S9)/3</f>
        <v>7.5</v>
      </c>
      <c r="T9" s="731"/>
      <c r="U9" s="20"/>
    </row>
    <row r="10" spans="1:21" s="2" customFormat="1" ht="39.75" customHeight="1" thickBot="1">
      <c r="A10" s="64">
        <v>4</v>
      </c>
      <c r="B10" s="66" t="s">
        <v>59</v>
      </c>
      <c r="C10" s="731">
        <f>('تشرين الاول 2020'!C10+'تشرين الثان2020'!C10+'كانون الاول 2020'!C10)/3</f>
        <v>2.5</v>
      </c>
      <c r="D10" s="731">
        <f>('تشرين الاول 2020'!D10+'تشرين الثان2020'!D10+'كانون الاول 2020'!D10)/3</f>
        <v>3</v>
      </c>
      <c r="E10" s="731">
        <f>('تشرين الاول 2020'!E10+'تشرين الثان2020'!E10+'كانون الاول 2020'!E10)/3</f>
        <v>3</v>
      </c>
      <c r="F10" s="731"/>
      <c r="G10" s="731"/>
      <c r="H10" s="731">
        <f>('تشرين الاول 2020'!H10+'تشرين الثان2020'!H10+'كانون الاول 2020'!H10)/3</f>
        <v>11.5</v>
      </c>
      <c r="I10" s="731"/>
      <c r="J10" s="731">
        <f>('تشرين الاول 2020'!J10+'تشرين الثان2020'!J10+'كانون الاول 2020'!J10)/3</f>
        <v>11.5</v>
      </c>
      <c r="K10" s="731">
        <f>('تشرين الاول 2020'!K10+'تشرين الثان2020'!K10+'كانون الاول 2020'!K10)/3</f>
        <v>11.5</v>
      </c>
      <c r="L10" s="731">
        <f>('تشرين الاول 2020'!L10+'تشرين الثان2020'!L10+'كانون الاول 2020'!L10)/3</f>
        <v>11.5</v>
      </c>
      <c r="M10" s="731">
        <f>('تشرين الاول 2020'!M10+'تشرين الثان2020'!M10+'كانون الاول 2020'!M10)/3</f>
        <v>1</v>
      </c>
      <c r="N10" s="731">
        <f>('تشرين الاول 2020'!N10+'تشرين الثان2020'!N10+'كانون الاول 2020'!N10)/3</f>
        <v>1.5</v>
      </c>
      <c r="O10" s="731">
        <f>('تشرين الاول 2020'!O10+'تشرين الثان2020'!O10+'كانون الاول 2020'!O10)/3</f>
        <v>1.5</v>
      </c>
      <c r="P10" s="731"/>
      <c r="Q10" s="731">
        <f>('تشرين الاول 2020'!Q10+'تشرين الثان2020'!Q10+'كانون الاول 2020'!Q10)/3</f>
        <v>10.5</v>
      </c>
      <c r="R10" s="731">
        <f>('تشرين الاول 2020'!R10+'تشرين الثان2020'!R10+'كانون الاول 2020'!R10)/3</f>
        <v>10.5</v>
      </c>
      <c r="S10" s="731"/>
      <c r="T10" s="731">
        <f>('تشرين الاول 2020'!T10+'تشرين الثان2020'!T10+'كانون الاول 2020'!T10)/3</f>
        <v>10.5</v>
      </c>
      <c r="U10" s="21"/>
    </row>
    <row r="11" spans="1:21" s="2" customFormat="1" ht="39.75" customHeight="1" thickBot="1">
      <c r="A11" s="62">
        <v>5</v>
      </c>
      <c r="B11" s="66" t="s">
        <v>29</v>
      </c>
      <c r="C11" s="731">
        <f>('تشرين الاول 2020'!C11+'تشرين الثان2020'!C11+'كانون الاول 2020'!C11)/3</f>
        <v>0.25</v>
      </c>
      <c r="D11" s="731"/>
      <c r="E11" s="731"/>
      <c r="F11" s="731"/>
      <c r="G11" s="731"/>
      <c r="H11" s="731">
        <f>('تشرين الاول 2020'!H11+'تشرين الثان2020'!H11+'كانون الاول 2020'!H11)/3</f>
        <v>12</v>
      </c>
      <c r="I11" s="731"/>
      <c r="J11" s="731">
        <f>('تشرين الاول 2020'!J11+'تشرين الثان2020'!J11+'كانون الاول 2020'!J11)/3</f>
        <v>12</v>
      </c>
      <c r="K11" s="731">
        <f>('تشرين الاول 2020'!K11+'تشرين الثان2020'!K11+'كانون الاول 2020'!K11)/3</f>
        <v>12</v>
      </c>
      <c r="L11" s="731">
        <f>('تشرين الاول 2020'!L11+'تشرين الثان2020'!L11+'كانون الاول 2020'!L11)/3</f>
        <v>12</v>
      </c>
      <c r="M11" s="731"/>
      <c r="N11" s="731"/>
      <c r="O11" s="731"/>
      <c r="P11" s="731"/>
      <c r="Q11" s="731">
        <f>('تشرين الاول 2020'!Q11+'تشرين الثان2020'!Q11+'كانون الاول 2020'!Q11)/3</f>
        <v>12</v>
      </c>
      <c r="R11" s="731">
        <f>('تشرين الاول 2020'!R11+'تشرين الثان2020'!R11+'كانون الاول 2020'!R11)/3</f>
        <v>12</v>
      </c>
      <c r="S11" s="731">
        <f>('تشرين الاول 2020'!S11+'تشرين الثان2020'!S11+'كانون الاول 2020'!S11)/3</f>
        <v>12</v>
      </c>
      <c r="T11" s="731">
        <f>('تشرين الاول 2020'!T11+'تشرين الثان2020'!T11+'كانون الاول 2020'!T11)/3</f>
        <v>12</v>
      </c>
      <c r="U11" s="731">
        <f>('تشرين الاول 2020'!U11+'تشرين الثان2020'!U11+'كانون الاول 2020'!U11)/3</f>
        <v>0</v>
      </c>
    </row>
    <row r="12" spans="1:21" s="2" customFormat="1" ht="39.75" customHeight="1" thickBot="1">
      <c r="A12" s="64">
        <v>6</v>
      </c>
      <c r="B12" s="63" t="s">
        <v>60</v>
      </c>
      <c r="C12" s="731">
        <f>('تشرين الاول 2020'!C12+'تشرين الثان2020'!C12+'كانون الاول 2020'!C12)/3</f>
        <v>4</v>
      </c>
      <c r="D12" s="731">
        <f>('تشرين الاول 2020'!D12+'تشرين الثان2020'!D12+'كانون الاول 2020'!D12)/3</f>
        <v>4.5</v>
      </c>
      <c r="E12" s="731">
        <f>('تشرين الاول 2020'!E12+'تشرين الثان2020'!E12+'كانون الاول 2020'!E12)/3</f>
        <v>5</v>
      </c>
      <c r="F12" s="731">
        <f>('تشرين الاول 2020'!F12+'تشرين الثان2020'!F12+'كانون الاول 2020'!F12)/3</f>
        <v>6</v>
      </c>
      <c r="G12" s="731"/>
      <c r="H12" s="731">
        <f>('تشرين الاول 2020'!H12+'تشرين الثان2020'!H12+'كانون الاول 2020'!H12)/3</f>
        <v>16</v>
      </c>
      <c r="I12" s="731"/>
      <c r="J12" s="731">
        <f>('تشرين الاول 2020'!J12+'تشرين الثان2020'!J12+'كانون الاول 2020'!J12)/3</f>
        <v>15</v>
      </c>
      <c r="K12" s="731">
        <f>('تشرين الاول 2020'!K12+'تشرين الثان2020'!K12+'كانون الاول 2020'!K12)/3</f>
        <v>16</v>
      </c>
      <c r="L12" s="731">
        <f>('تشرين الاول 2020'!L12+'تشرين الثان2020'!L12+'كانون الاول 2020'!L12)/3</f>
        <v>16</v>
      </c>
      <c r="M12" s="731">
        <f>('تشرين الاول 2020'!M12+'تشرين الثان2020'!M12+'كانون الاول 2020'!M12)/3</f>
        <v>2</v>
      </c>
      <c r="N12" s="731">
        <f>('تشرين الاول 2020'!N12+'تشرين الثان2020'!N12+'كانون الاول 2020'!N12)/3</f>
        <v>2.5</v>
      </c>
      <c r="O12" s="731">
        <f>('تشرين الاول 2020'!O12+'تشرين الثان2020'!O12+'كانون الاول 2020'!O12)/3</f>
        <v>3</v>
      </c>
      <c r="P12" s="731">
        <f>('تشرين الاول 2020'!P12+'تشرين الثان2020'!P12+'كانون الاول 2020'!P12)/3</f>
        <v>3.5</v>
      </c>
      <c r="Q12" s="731">
        <f>('تشرين الاول 2020'!Q12+'تشرين الثان2020'!Q12+'كانون الاول 2020'!Q12)/3</f>
        <v>14</v>
      </c>
      <c r="R12" s="731">
        <f>('تشرين الاول 2020'!R12+'تشرين الثان2020'!R12+'كانون الاول 2020'!R12)/3</f>
        <v>15</v>
      </c>
      <c r="S12" s="731">
        <f>('تشرين الاول 2020'!S12+'تشرين الثان2020'!S12+'كانون الاول 2020'!S12)/3</f>
        <v>15</v>
      </c>
      <c r="T12" s="731"/>
      <c r="U12" s="731">
        <f>('تشرين الاول 2020'!U12+'تشرين الثان2020'!U12+'كانون الاول 2020'!U12)/3</f>
        <v>0</v>
      </c>
    </row>
    <row r="13" spans="1:21" s="2" customFormat="1" ht="39.75" customHeight="1" thickBot="1">
      <c r="A13" s="62">
        <v>7</v>
      </c>
      <c r="B13" s="66" t="s">
        <v>30</v>
      </c>
      <c r="C13" s="731">
        <f>('تشرين الاول 2020'!C13+'تشرين الثان2020'!C13+'كانون الاول 2020'!C13)/3</f>
        <v>4</v>
      </c>
      <c r="D13" s="731">
        <f>('تشرين الاول 2020'!D13+'تشرين الثان2020'!D13+'كانون الاول 2020'!D13)/3</f>
        <v>4</v>
      </c>
      <c r="E13" s="731">
        <f>('تشرين الاول 2020'!E13+'تشرين الثان2020'!E13+'كانون الاول 2020'!E13)/3</f>
        <v>4.5</v>
      </c>
      <c r="F13" s="731"/>
      <c r="G13" s="731"/>
      <c r="H13" s="731">
        <f>('تشرين الاول 2020'!H13+'تشرين الثان2020'!H13+'كانون الاول 2020'!H13)/3</f>
        <v>14</v>
      </c>
      <c r="I13" s="731">
        <f>('تشرين الاول 2020'!I13+'تشرين الثان2020'!I13+'كانون الاول 2020'!I13)/3</f>
        <v>14</v>
      </c>
      <c r="J13" s="731"/>
      <c r="K13" s="731"/>
      <c r="L13" s="731"/>
      <c r="M13" s="731">
        <f>('تشرين الاول 2020'!M13+'تشرين الثان2020'!M13+'كانون الاول 2020'!M13)/3</f>
        <v>1.75</v>
      </c>
      <c r="N13" s="731">
        <f>('تشرين الاول 2020'!N13+'تشرين الثان2020'!N13+'كانون الاول 2020'!N13)/3</f>
        <v>2</v>
      </c>
      <c r="O13" s="731">
        <f>('تشرين الاول 2020'!O13+'تشرين الثان2020'!O13+'كانون الاول 2020'!O13)/3</f>
        <v>2.5</v>
      </c>
      <c r="P13" s="731"/>
      <c r="Q13" s="731">
        <f>('تشرين الاول 2020'!Q13+'تشرين الثان2020'!Q13+'كانون الاول 2020'!Q13)/3</f>
        <v>12</v>
      </c>
      <c r="R13" s="731"/>
      <c r="S13" s="731"/>
      <c r="T13" s="731"/>
      <c r="U13" s="731">
        <f>('تشرين الاول 2020'!U13+'تشرين الثان2020'!U13+'كانون الاول 2020'!U13)/3</f>
        <v>0</v>
      </c>
    </row>
    <row r="14" spans="1:21" s="2" customFormat="1" ht="39.75" customHeight="1" thickBot="1">
      <c r="A14" s="64">
        <v>8</v>
      </c>
      <c r="B14" s="66" t="s">
        <v>61</v>
      </c>
      <c r="C14" s="731">
        <f>('تشرين الاول 2020'!C14+'تشرين الثان2020'!C14+'كانون الاول 2020'!C14)/3</f>
        <v>4</v>
      </c>
      <c r="D14" s="731">
        <f>('تشرين الاول 2020'!D14+'تشرين الثان2020'!D14+'كانون الاول 2020'!D14)/3</f>
        <v>4.5</v>
      </c>
      <c r="E14" s="731">
        <f>('تشرين الاول 2020'!E14+'تشرين الثان2020'!E14+'كانون الاول 2020'!E14)/3</f>
        <v>6</v>
      </c>
      <c r="F14" s="731"/>
      <c r="G14" s="731"/>
      <c r="H14" s="731">
        <f>('تشرين الاول 2020'!H14+'تشرين الثان2020'!H14+'كانون الاول 2020'!H14)/3</f>
        <v>14</v>
      </c>
      <c r="I14" s="731"/>
      <c r="J14" s="731">
        <f>('تشرين الاول 2020'!J14+'تشرين الثان2020'!J14+'كانون الاول 2020'!J14)/3</f>
        <v>13</v>
      </c>
      <c r="K14" s="731">
        <f>('تشرين الاول 2020'!K14+'تشرين الثان2020'!K14+'كانون الاول 2020'!K14)/3</f>
        <v>14</v>
      </c>
      <c r="L14" s="731"/>
      <c r="M14" s="731">
        <f>('تشرين الاول 2020'!M14+'تشرين الثان2020'!M14+'كانون الاول 2020'!M14)/3</f>
        <v>3</v>
      </c>
      <c r="N14" s="731">
        <f>('تشرين الاول 2020'!N14+'تشرين الثان2020'!N14+'كانون الاول 2020'!N14)/3</f>
        <v>3.5</v>
      </c>
      <c r="O14" s="731">
        <f>('تشرين الاول 2020'!O14+'تشرين الثان2020'!O14+'كانون الاول 2020'!O14)/3</f>
        <v>5</v>
      </c>
      <c r="P14" s="731">
        <f>('تشرين الاول 2020'!P14+'تشرين الثان2020'!P14+'كانون الاول 2020'!P14)/3</f>
        <v>5</v>
      </c>
      <c r="Q14" s="731"/>
      <c r="R14" s="731">
        <f>('تشرين الاول 2020'!R14+'تشرين الثان2020'!R14+'كانون الاول 2020'!R14)/3</f>
        <v>14</v>
      </c>
      <c r="S14" s="731">
        <f>('تشرين الاول 2020'!S14+'تشرين الثان2020'!S14+'كانون الاول 2020'!S14)/3</f>
        <v>15</v>
      </c>
      <c r="T14" s="731"/>
      <c r="U14" s="731">
        <f>('تشرين الاول 2020'!U14+'تشرين الثان2020'!U14+'كانون الاول 2020'!U14)/3</f>
        <v>0</v>
      </c>
    </row>
    <row r="15" spans="1:21" s="2" customFormat="1" ht="39.75" customHeight="1" thickBot="1">
      <c r="A15" s="62">
        <v>9</v>
      </c>
      <c r="B15" s="63" t="s">
        <v>62</v>
      </c>
      <c r="C15" s="731">
        <f>('تشرين الاول 2020'!C15+'تشرين الثان2020'!C15+'كانون الاول 2020'!C15)/3</f>
        <v>1</v>
      </c>
      <c r="D15" s="731">
        <f>('تشرين الاول 2020'!D15+'تشرين الثان2020'!D15+'كانون الاول 2020'!D15)/3</f>
        <v>0.5</v>
      </c>
      <c r="E15" s="731">
        <f>('تشرين الاول 2020'!E15+'تشرين الثان2020'!E15+'كانون الاول 2020'!E15)/3</f>
        <v>0.5</v>
      </c>
      <c r="F15" s="731">
        <f>('تشرين الاول 2020'!F15+'تشرين الثان2020'!F15+'كانون الاول 2020'!F15)/3</f>
        <v>0.5</v>
      </c>
      <c r="G15" s="731"/>
      <c r="H15" s="731">
        <f>('تشرين الاول 2020'!H15+'تشرين الثان2020'!H15+'كانون الاول 2020'!H15)/3</f>
        <v>15</v>
      </c>
      <c r="I15" s="731"/>
      <c r="J15" s="731">
        <f>('تشرين الاول 2020'!J15+'تشرين الثان2020'!J15+'كانون الاول 2020'!J15)/3</f>
        <v>14</v>
      </c>
      <c r="K15" s="731">
        <f>('تشرين الاول 2020'!K15+'تشرين الثان2020'!K15+'كانون الاول 2020'!K15)/3</f>
        <v>14</v>
      </c>
      <c r="L15" s="731">
        <f>('تشرين الاول 2020'!L15+'تشرين الثان2020'!L15+'كانون الاول 2020'!L15)/3</f>
        <v>14</v>
      </c>
      <c r="M15" s="731">
        <f>('تشرين الاول 2020'!M15+'تشرين الثان2020'!M15+'كانون الاول 2020'!M15)/3</f>
        <v>0.5</v>
      </c>
      <c r="N15" s="731">
        <f>('تشرين الاول 2020'!N15+'تشرين الثان2020'!N15+'كانون الاول 2020'!N15)/3</f>
        <v>0.5</v>
      </c>
      <c r="O15" s="731">
        <f>('تشرين الاول 2020'!O15+'تشرين الثان2020'!O15+'كانون الاول 2020'!O15)/3</f>
        <v>0.5</v>
      </c>
      <c r="P15" s="731">
        <f>('تشرين الاول 2020'!P15+'تشرين الثان2020'!P15+'كانون الاول 2020'!P15)/3</f>
        <v>0.5</v>
      </c>
      <c r="Q15" s="731">
        <f>('تشرين الاول 2020'!Q15+'تشرين الثان2020'!Q15+'كانون الاول 2020'!Q15)/3</f>
        <v>13</v>
      </c>
      <c r="R15" s="731">
        <f>('تشرين الاول 2020'!R15+'تشرين الثان2020'!R15+'كانون الاول 2020'!R15)/3</f>
        <v>13</v>
      </c>
      <c r="S15" s="731">
        <f>('تشرين الاول 2020'!S15+'تشرين الثان2020'!S15+'كانون الاول 2020'!S15)/3</f>
        <v>13</v>
      </c>
      <c r="T15" s="731">
        <f>('تشرين الاول 2020'!T15+'تشرين الثان2020'!T15+'كانون الاول 2020'!T15)/3</f>
        <v>13</v>
      </c>
      <c r="U15" s="21"/>
    </row>
    <row r="16" spans="1:21" s="2" customFormat="1" ht="39.75" customHeight="1" thickBot="1">
      <c r="A16" s="64">
        <v>10</v>
      </c>
      <c r="B16" s="66" t="s">
        <v>63</v>
      </c>
      <c r="C16" s="731">
        <f>('تشرين الاول 2020'!C16+'تشرين الثان2020'!C16+'كانون الاول 2020'!C16)/3</f>
        <v>3</v>
      </c>
      <c r="D16" s="731">
        <f>('تشرين الاول 2020'!D16+'تشرين الثان2020'!D16+'كانون الاول 2020'!D16)/3</f>
        <v>3.5</v>
      </c>
      <c r="E16" s="731">
        <f>('تشرين الاول 2020'!E16+'تشرين الثان2020'!E16+'كانون الاول 2020'!E16)/3</f>
        <v>4</v>
      </c>
      <c r="F16" s="731"/>
      <c r="G16" s="731"/>
      <c r="H16" s="731">
        <f>('تشرين الاول 2020'!H16+'تشرين الثان2020'!H16+'كانون الاول 2020'!H16)/3</f>
        <v>12</v>
      </c>
      <c r="I16" s="731">
        <f>('تشرين الاول 2020'!I16+'تشرين الثان2020'!I16+'كانون الاول 2020'!I16)/3</f>
        <v>12</v>
      </c>
      <c r="J16" s="731">
        <f>('تشرين الاول 2020'!J16+'تشرين الثان2020'!J16+'كانون الاول 2020'!J16)/3</f>
        <v>12</v>
      </c>
      <c r="K16" s="731"/>
      <c r="L16" s="731"/>
      <c r="M16" s="731">
        <f>('تشرين الاول 2020'!M16+'تشرين الثان2020'!M16+'كانون الاول 2020'!M16)/3</f>
        <v>1.5</v>
      </c>
      <c r="N16" s="731">
        <f>('تشرين الاول 2020'!N16+'تشرين الثان2020'!N16+'كانون الاول 2020'!N16)/3</f>
        <v>2</v>
      </c>
      <c r="O16" s="731">
        <f>('تشرين الاول 2020'!O16+'تشرين الثان2020'!O16+'كانون الاول 2020'!O16)/3</f>
        <v>2.5</v>
      </c>
      <c r="P16" s="731">
        <f>('تشرين الاول 2020'!P16+'تشرين الثان2020'!P16+'كانون الاول 2020'!P16)/3</f>
        <v>2.5</v>
      </c>
      <c r="Q16" s="731"/>
      <c r="R16" s="731"/>
      <c r="S16" s="731">
        <f>('تشرين الاول 2020'!S16+'تشرين الثان2020'!S16+'كانون الاول 2020'!S16)/3</f>
        <v>12</v>
      </c>
      <c r="T16" s="731"/>
      <c r="U16" s="22"/>
    </row>
    <row r="17" spans="1:21" s="2" customFormat="1" ht="39.75" customHeight="1" thickBot="1">
      <c r="A17" s="62">
        <v>11</v>
      </c>
      <c r="B17" s="66" t="s">
        <v>31</v>
      </c>
      <c r="C17" s="731">
        <f>('تشرين الاول 2020'!C17+'تشرين الثان2020'!C17+'كانون الاول 2020'!C17)/3</f>
        <v>6</v>
      </c>
      <c r="D17" s="731"/>
      <c r="E17" s="731">
        <f>('تشرين الاول 2020'!E17+'تشرين الثان2020'!E17+'كانون الاول 2020'!E17)/3</f>
        <v>7</v>
      </c>
      <c r="F17" s="731">
        <f>('تشرين الاول 2020'!F17+'تشرين الثان2020'!F17+'كانون الاول 2020'!F17)/3</f>
        <v>7</v>
      </c>
      <c r="G17" s="731"/>
      <c r="H17" s="731">
        <f>('تشرين الاول 2020'!H17+'تشرين الثان2020'!H17+'كانون الاول 2020'!H17)/3</f>
        <v>16</v>
      </c>
      <c r="I17" s="731">
        <f>('تشرين الاول 2020'!I17+'تشرين الثان2020'!I17+'كانون الاول 2020'!I17)/3</f>
        <v>15</v>
      </c>
      <c r="J17" s="731">
        <f>('تشرين الاول 2020'!J17+'تشرين الثان2020'!J17+'كانون الاول 2020'!J17)/3</f>
        <v>15</v>
      </c>
      <c r="K17" s="731"/>
      <c r="L17" s="731"/>
      <c r="M17" s="731">
        <f>('تشرين الاول 2020'!M17+'تشرين الثان2020'!M17+'كانون الاول 2020'!M17)/3</f>
        <v>4</v>
      </c>
      <c r="N17" s="731"/>
      <c r="O17" s="731">
        <f>('تشرين الاول 2020'!O17+'تشرين الثان2020'!O17+'كانون الاول 2020'!O17)/3</f>
        <v>5</v>
      </c>
      <c r="P17" s="731">
        <f>('تشرين الاول 2020'!P17+'تشرين الثان2020'!P17+'كانون الاول 2020'!P17)/3</f>
        <v>5</v>
      </c>
      <c r="Q17" s="731">
        <f>('تشرين الاول 2020'!Q17+'تشرين الثان2020'!Q17+'كانون الاول 2020'!Q17)/3</f>
        <v>14</v>
      </c>
      <c r="R17" s="731"/>
      <c r="S17" s="731"/>
      <c r="T17" s="731"/>
      <c r="U17" s="21"/>
    </row>
    <row r="18" spans="1:21" s="24" customFormat="1" ht="39.75" customHeight="1" thickBot="1">
      <c r="A18" s="64">
        <v>12</v>
      </c>
      <c r="B18" s="66" t="s">
        <v>32</v>
      </c>
      <c r="C18" s="731">
        <f>('تشرين الاول 2020'!C18+'تشرين الثان2020'!C18+'كانون الاول 2020'!C18)/3</f>
        <v>4.45</v>
      </c>
      <c r="D18" s="731">
        <f>('تشرين الاول 2020'!D18+'تشرين الثان2020'!D18+'كانون الاول 2020'!D18)/3</f>
        <v>5.13</v>
      </c>
      <c r="E18" s="731">
        <f>('تشرين الاول 2020'!E18+'تشرين الثان2020'!E18+'كانون الاول 2020'!E18)/3</f>
        <v>5.38</v>
      </c>
      <c r="F18" s="731"/>
      <c r="G18" s="731"/>
      <c r="H18" s="731">
        <f>('تشرين الاول 2020'!H18+'تشرين الثان2020'!H18+'كانون الاول 2020'!H18)/3</f>
        <v>13</v>
      </c>
      <c r="I18" s="731">
        <f>('تشرين الاول 2020'!I18+'تشرين الثان2020'!I18+'كانون الاول 2020'!I18)/3</f>
        <v>13</v>
      </c>
      <c r="J18" s="731">
        <f>('تشرين الاول 2020'!J18+'تشرين الثان2020'!J18+'كانون الاول 2020'!J18)/3</f>
        <v>13</v>
      </c>
      <c r="K18" s="731">
        <f>('تشرين الاول 2020'!K18+'تشرين الثان2020'!K18+'كانون الاول 2020'!K18)/3</f>
        <v>14</v>
      </c>
      <c r="L18" s="731">
        <f>('تشرين الاول 2020'!L18+'تشرين الثان2020'!L18+'كانون الاول 2020'!L18)/3</f>
        <v>15</v>
      </c>
      <c r="M18" s="731">
        <f>('تشرين الاول 2020'!M18+'تشرين الثان2020'!M18+'كانون الاول 2020'!M18)/3</f>
        <v>2.06</v>
      </c>
      <c r="N18" s="731">
        <f>('تشرين الاول 2020'!N18+'تشرين الثان2020'!N18+'كانون الاول 2020'!N18)/3</f>
        <v>3.3800000000000003</v>
      </c>
      <c r="O18" s="731">
        <f>('تشرين الاول 2020'!O18+'تشرين الثان2020'!O18+'كانون الاول 2020'!O18)/3</f>
        <v>3.6300000000000003</v>
      </c>
      <c r="P18" s="731"/>
      <c r="Q18" s="731">
        <f>('تشرين الاول 2020'!Q18+'تشرين الثان2020'!Q18+'كانون الاول 2020'!Q18)/3</f>
        <v>13</v>
      </c>
      <c r="R18" s="731">
        <f>('تشرين الاول 2020'!R18+'تشرين الثان2020'!R18+'كانون الاول 2020'!R18)/3</f>
        <v>14</v>
      </c>
      <c r="S18" s="731">
        <f>('تشرين الاول 2020'!S18+'تشرين الثان2020'!S18+'كانون الاول 2020'!S18)/3</f>
        <v>15</v>
      </c>
      <c r="T18" s="731"/>
      <c r="U18" s="23"/>
    </row>
    <row r="19" spans="1:21" s="2" customFormat="1" ht="39.75" customHeight="1" thickBot="1">
      <c r="A19" s="62">
        <v>13</v>
      </c>
      <c r="B19" s="63" t="s">
        <v>33</v>
      </c>
      <c r="C19" s="731">
        <f>('تشرين الاول 2020'!C19+'تشرين الثان2020'!C19+'كانون الاول 2020'!C19)/3</f>
        <v>1</v>
      </c>
      <c r="D19" s="731">
        <f>('تشرين الاول 2020'!D19+'تشرين الثان2020'!D19+'كانون الاول 2020'!D19)/3</f>
        <v>1</v>
      </c>
      <c r="E19" s="731">
        <f>('تشرين الاول 2020'!E19+'تشرين الثان2020'!E19+'كانون الاول 2020'!E19)/3</f>
        <v>1.38</v>
      </c>
      <c r="F19" s="731"/>
      <c r="G19" s="731"/>
      <c r="H19" s="731">
        <f>('تشرين الاول 2020'!H19+'تشرين الثان2020'!H19+'كانون الاول 2020'!H19)/3</f>
        <v>12</v>
      </c>
      <c r="I19" s="731"/>
      <c r="J19" s="731"/>
      <c r="K19" s="731">
        <f>('تشرين الاول 2020'!K19+'تشرين الثان2020'!K19+'كانون الاول 2020'!K19)/3</f>
        <v>11</v>
      </c>
      <c r="L19" s="731"/>
      <c r="M19" s="731"/>
      <c r="N19" s="731"/>
      <c r="O19" s="731"/>
      <c r="P19" s="731"/>
      <c r="Q19" s="731"/>
      <c r="R19" s="731">
        <f>('تشرين الاول 2020'!R19+'تشرين الثان2020'!R19+'كانون الاول 2020'!R19)/3</f>
        <v>12</v>
      </c>
      <c r="S19" s="731"/>
      <c r="T19" s="731"/>
      <c r="U19" s="20"/>
    </row>
    <row r="20" spans="1:21" s="24" customFormat="1" ht="39.75" customHeight="1" thickBot="1">
      <c r="A20" s="64">
        <v>14</v>
      </c>
      <c r="B20" s="66" t="s">
        <v>38</v>
      </c>
      <c r="C20" s="731">
        <f>('تشرين الاول 2020'!C20+'تشرين الثان2020'!C20+'كانون الاول 2020'!C20)/3</f>
        <v>0.005</v>
      </c>
      <c r="D20" s="731">
        <f>('تشرين الاول 2020'!D20+'تشرين الثان2020'!D20+'كانون الاول 2020'!D20)/3</f>
        <v>2</v>
      </c>
      <c r="E20" s="731">
        <f>('تشرين الاول 2020'!E20+'تشرين الثان2020'!E20+'كانون الاول 2020'!E20)/3</f>
        <v>3</v>
      </c>
      <c r="F20" s="731">
        <f>('تشرين الاول 2020'!F20+'تشرين الثان2020'!F20+'كانون الاول 2020'!F20)/3</f>
        <v>3.75</v>
      </c>
      <c r="G20" s="731">
        <f>('تشرين الاول 2020'!G20+'تشرين الثان2020'!G20+'كانون الاول 2020'!G20)/3</f>
        <v>3.75</v>
      </c>
      <c r="H20" s="731">
        <f>('تشرين الاول 2020'!H20+'تشرين الثان2020'!H20+'كانون الاول 2020'!H20)/3</f>
        <v>10</v>
      </c>
      <c r="I20" s="731"/>
      <c r="J20" s="731">
        <f>('تشرين الاول 2020'!J20+'تشرين الثان2020'!J20+'كانون الاول 2020'!J20)/3</f>
        <v>12</v>
      </c>
      <c r="K20" s="731">
        <f>('تشرين الاول 2020'!K20+'تشرين الثان2020'!K20+'كانون الاول 2020'!K20)/3</f>
        <v>12</v>
      </c>
      <c r="L20" s="731">
        <f>('تشرين الاول 2020'!L20+'تشرين الثان2020'!L20+'كانون الاول 2020'!L20)/3</f>
        <v>12</v>
      </c>
      <c r="M20" s="731">
        <f>('تشرين الاول 2020'!M20+'تشرين الثان2020'!M20+'كانون الاول 2020'!M20)/3</f>
        <v>0.005</v>
      </c>
      <c r="N20" s="731">
        <f>('تشرين الاول 2020'!N20+'تشرين الثان2020'!N20+'كانون الاول 2020'!N20)/3</f>
        <v>1</v>
      </c>
      <c r="O20" s="731">
        <f>('تشرين الاول 2020'!O20+'تشرين الثان2020'!O20+'كانون الاول 2020'!O20)/3</f>
        <v>2</v>
      </c>
      <c r="P20" s="731">
        <f>('تشرين الاول 2020'!P20+'تشرين الثان2020'!P20+'كانون الاول 2020'!P20)/3</f>
        <v>2.5</v>
      </c>
      <c r="Q20" s="731">
        <f>('تشرين الاول 2020'!Q20+'تشرين الثان2020'!Q20+'كانون الاول 2020'!Q20)/3</f>
        <v>10</v>
      </c>
      <c r="R20" s="731">
        <f>('تشرين الاول 2020'!R20+'تشرين الثان2020'!R20+'كانون الاول 2020'!R20)/3</f>
        <v>10</v>
      </c>
      <c r="S20" s="731">
        <f>('تشرين الاول 2020'!S20+'تشرين الثان2020'!S20+'كانون الاول 2020'!S20)/3</f>
        <v>10</v>
      </c>
      <c r="T20" s="731"/>
      <c r="U20" s="731">
        <f>('تشرين الاول 2020'!U20+'تشرين الثان2020'!U20+'كانون الاول 2020'!U20)/3</f>
        <v>0</v>
      </c>
    </row>
    <row r="21" spans="1:21" s="2" customFormat="1" ht="39.75" customHeight="1" thickBot="1">
      <c r="A21" s="62">
        <v>15</v>
      </c>
      <c r="B21" s="66" t="s">
        <v>34</v>
      </c>
      <c r="C21" s="731">
        <f>('تشرين الاول 2020'!C21+'تشرين الثان2020'!C21+'كانون الاول 2020'!C21)/3</f>
        <v>5</v>
      </c>
      <c r="D21" s="731">
        <f>('تشرين الاول 2020'!D21+'تشرين الثان2020'!D21+'كانون الاول 2020'!D21)/3</f>
        <v>6</v>
      </c>
      <c r="E21" s="731">
        <f>('تشرين الاول 2020'!E21+'تشرين الثان2020'!E21+'كانون الاول 2020'!E21)/3</f>
        <v>6.5</v>
      </c>
      <c r="F21" s="731">
        <f>('تشرين الاول 2020'!F21+'تشرين الثان2020'!F21+'كانون الاول 2020'!F21)/3</f>
        <v>9</v>
      </c>
      <c r="G21" s="731"/>
      <c r="H21" s="731">
        <f>('تشرين الاول 2020'!H21+'تشرين الثان2020'!H21+'كانون الاول 2020'!H21)/3</f>
        <v>18</v>
      </c>
      <c r="I21" s="731">
        <f>('تشرين الاول 2020'!I21+'تشرين الثان2020'!I21+'كانون الاول 2020'!I21)/3</f>
        <v>12</v>
      </c>
      <c r="J21" s="731">
        <f>('تشرين الاول 2020'!J21+'تشرين الثان2020'!J21+'كانون الاول 2020'!J21)/3</f>
        <v>10</v>
      </c>
      <c r="K21" s="731"/>
      <c r="L21" s="731">
        <f>('تشرين الاول 2020'!L21+'تشرين الثان2020'!L21+'كانون الاول 2020'!L21)/3</f>
        <v>13</v>
      </c>
      <c r="M21" s="731">
        <f>('تشرين الاول 2020'!M21+'تشرين الثان2020'!M21+'كانون الاول 2020'!M21)/3</f>
        <v>3</v>
      </c>
      <c r="N21" s="731">
        <f>('تشرين الاول 2020'!N21+'تشرين الثان2020'!N21+'كانون الاول 2020'!N21)/3</f>
        <v>4</v>
      </c>
      <c r="O21" s="731">
        <f>('تشرين الاول 2020'!O21+'تشرين الثان2020'!O21+'كانون الاول 2020'!O21)/3</f>
        <v>4.5</v>
      </c>
      <c r="P21" s="731"/>
      <c r="Q21" s="731">
        <f>('تشرين الاول 2020'!Q21+'تشرين الثان2020'!Q21+'كانون الاول 2020'!Q21)/3</f>
        <v>11</v>
      </c>
      <c r="R21" s="731">
        <f>('تشرين الاول 2020'!R21+'تشرين الثان2020'!R21+'كانون الاول 2020'!R21)/3</f>
        <v>10</v>
      </c>
      <c r="S21" s="731">
        <f>('تشرين الاول 2020'!S21+'تشرين الثان2020'!S21+'كانون الاول 2020'!S21)/3</f>
        <v>10</v>
      </c>
      <c r="T21" s="731"/>
      <c r="U21" s="100">
        <f>('تشرين الاول 2020'!U21+'تشرين الثان2020'!U21+'كانون الاول 2020'!U21)/3</f>
        <v>0</v>
      </c>
    </row>
    <row r="22" spans="1:21" s="2" customFormat="1" ht="39.75" customHeight="1" thickBot="1">
      <c r="A22" s="64">
        <v>16</v>
      </c>
      <c r="B22" s="63" t="s">
        <v>64</v>
      </c>
      <c r="C22" s="731">
        <f>('تشرين الاول 2020'!C22+'تشرين الثان2020'!C22+'كانون الاول 2020'!C22)/3</f>
        <v>3</v>
      </c>
      <c r="D22" s="731"/>
      <c r="E22" s="731">
        <f>('تشرين الاول 2020'!E22+'تشرين الثان2020'!E22+'كانون الاول 2020'!E22)/3</f>
        <v>4</v>
      </c>
      <c r="F22" s="731">
        <f>('تشرين الاول 2020'!F22+'تشرين الثان2020'!F22+'كانون الاول 2020'!F22)/3</f>
        <v>5</v>
      </c>
      <c r="G22" s="731"/>
      <c r="H22" s="731">
        <f>('تشرين الاول 2020'!H22+'تشرين الثان2020'!H22+'كانون الاول 2020'!H22)/3</f>
        <v>15</v>
      </c>
      <c r="I22" s="731">
        <f>('تشرين الاول 2020'!I22+'تشرين الثان2020'!I22+'كانون الاول 2020'!I22)/3</f>
        <v>14</v>
      </c>
      <c r="J22" s="731">
        <f>('تشرين الاول 2020'!J22+'تشرين الثان2020'!J22+'كانون الاول 2020'!J22)/3</f>
        <v>14</v>
      </c>
      <c r="K22" s="731">
        <f>('تشرين الاول 2020'!K22+'تشرين الثان2020'!K22+'كانون الاول 2020'!K22)/3</f>
        <v>15</v>
      </c>
      <c r="L22" s="731"/>
      <c r="M22" s="731">
        <f>('تشرين الاول 2020'!M22+'تشرين الثان2020'!M22+'كانون الاول 2020'!M22)/3</f>
        <v>1.5</v>
      </c>
      <c r="N22" s="731"/>
      <c r="O22" s="731">
        <f>('تشرين الاول 2020'!O22+'تشرين الثان2020'!O22+'كانون الاول 2020'!O22)/3</f>
        <v>1.75</v>
      </c>
      <c r="P22" s="731"/>
      <c r="Q22" s="731">
        <f>('تشرين الاول 2020'!Q22+'تشرين الثان2020'!Q22+'كانون الاول 2020'!Q22)/3</f>
        <v>14</v>
      </c>
      <c r="R22" s="731"/>
      <c r="S22" s="731"/>
      <c r="T22" s="731"/>
      <c r="U22" s="731">
        <f>('تشرين الاول 2020'!U22+'تشرين الثان2020'!U22+'كانون الاول 2020'!U22)/3</f>
        <v>0</v>
      </c>
    </row>
    <row r="23" spans="1:21" s="2" customFormat="1" ht="39.75" customHeight="1" thickBot="1">
      <c r="A23" s="62">
        <v>17</v>
      </c>
      <c r="B23" s="66" t="s">
        <v>96</v>
      </c>
      <c r="C23" s="731">
        <f>('تشرين الاول 2020'!C23+'تشرين الثان2020'!C23+'كانون الاول 2020'!C23)/3</f>
        <v>2.5</v>
      </c>
      <c r="D23" s="731">
        <f>('تشرين الاول 2020'!D23+'تشرين الثان2020'!D23+'كانون الاول 2020'!D23)/3</f>
        <v>4</v>
      </c>
      <c r="E23" s="731">
        <f>('تشرين الاول 2020'!E23+'تشرين الثان2020'!E23+'كانون الاول 2020'!E23)/3</f>
        <v>5.5</v>
      </c>
      <c r="F23" s="731"/>
      <c r="G23" s="731"/>
      <c r="H23" s="731">
        <f>('تشرين الاول 2020'!H23+'تشرين الثان2020'!H23+'كانون الاول 2020'!H23)/3</f>
        <v>25</v>
      </c>
      <c r="I23" s="731">
        <f>('تشرين الاول 2020'!I23+'تشرين الثان2020'!I23+'كانون الاول 2020'!I23)/3</f>
        <v>25</v>
      </c>
      <c r="J23" s="731">
        <f>('تشرين الاول 2020'!J23+'تشرين الثان2020'!J23+'كانون الاول 2020'!J23)/3</f>
        <v>25</v>
      </c>
      <c r="K23" s="731"/>
      <c r="L23" s="731"/>
      <c r="M23" s="731">
        <f>('تشرين الاول 2020'!M23+'تشرين الثان2020'!M23+'كانون الاول 2020'!M23)/3</f>
        <v>1</v>
      </c>
      <c r="N23" s="731"/>
      <c r="O23" s="731"/>
      <c r="P23" s="731"/>
      <c r="Q23" s="731">
        <f>('تشرين الاول 2020'!Q23+'تشرين الثان2020'!Q23+'كانون الاول 2020'!Q23)/3</f>
        <v>25</v>
      </c>
      <c r="R23" s="731"/>
      <c r="S23" s="731"/>
      <c r="T23" s="731"/>
      <c r="U23" s="20"/>
    </row>
    <row r="24" spans="1:21" s="2" customFormat="1" ht="39.75" customHeight="1" thickBot="1">
      <c r="A24" s="64">
        <v>18</v>
      </c>
      <c r="B24" s="66" t="s">
        <v>81</v>
      </c>
      <c r="C24" s="731">
        <f>('تشرين الاول 2020'!C24+'تشرين الثان2020'!C24+'كانون الاول 2020'!C24)/3</f>
        <v>1</v>
      </c>
      <c r="D24" s="731"/>
      <c r="E24" s="731">
        <f>('تشرين الاول 2020'!E24+'تشرين الثان2020'!E24+'كانون الاول 2020'!E24)/3</f>
        <v>3</v>
      </c>
      <c r="F24" s="731">
        <f>('تشرين الاول 2020'!F24+'تشرين الثان2020'!F24+'كانون الاول 2020'!F24)/3</f>
        <v>4</v>
      </c>
      <c r="G24" s="731"/>
      <c r="H24" s="731">
        <f>('تشرين الاول 2020'!H24+'تشرين الثان2020'!H24+'كانون الاول 2020'!H24)/3</f>
        <v>11</v>
      </c>
      <c r="I24" s="731">
        <f>('تشرين الاول 2020'!I24+'تشرين الثان2020'!I24+'كانون الاول 2020'!I24)/3</f>
        <v>11</v>
      </c>
      <c r="J24" s="731">
        <f>('تشرين الاول 2020'!J24+'تشرين الثان2020'!J24+'كانون الاول 2020'!J24)/3</f>
        <v>11</v>
      </c>
      <c r="K24" s="731"/>
      <c r="L24" s="731"/>
      <c r="M24" s="731">
        <f>('تشرين الاول 2020'!M24+'تشرين الثان2020'!M24+'كانون الاول 2020'!M24)/3</f>
        <v>1</v>
      </c>
      <c r="N24" s="731"/>
      <c r="O24" s="731">
        <f>('تشرين الاول 2020'!O24+'تشرين الثان2020'!O24+'كانون الاول 2020'!O24)/3</f>
        <v>2</v>
      </c>
      <c r="P24" s="731">
        <f>('تشرين الاول 2020'!P24+'تشرين الثان2020'!P24+'كانون الاول 2020'!P24)/3</f>
        <v>3</v>
      </c>
      <c r="Q24" s="731">
        <f>('تشرين الاول 2020'!Q24+'تشرين الثان2020'!Q24+'كانون الاول 2020'!Q24)/3</f>
        <v>11</v>
      </c>
      <c r="R24" s="731"/>
      <c r="S24" s="731"/>
      <c r="T24" s="731"/>
      <c r="U24" s="37"/>
    </row>
    <row r="25" spans="1:21" s="2" customFormat="1" ht="39.75" customHeight="1" thickBot="1">
      <c r="A25" s="62">
        <v>19</v>
      </c>
      <c r="B25" s="66" t="s">
        <v>44</v>
      </c>
      <c r="C25" s="731">
        <f>('تشرين الاول 2020'!C25+'تشرين الثان2020'!C25+'كانون الاول 2020'!C25)/3</f>
        <v>8</v>
      </c>
      <c r="D25" s="731">
        <f>('تشرين الاول 2020'!D25+'تشرين الثان2020'!D25+'كانون الاول 2020'!D25)/3</f>
        <v>9</v>
      </c>
      <c r="E25" s="731">
        <f>('تشرين الاول 2020'!E25+'تشرين الثان2020'!E25+'كانون الاول 2020'!E25)/3</f>
        <v>10</v>
      </c>
      <c r="F25" s="731"/>
      <c r="G25" s="731"/>
      <c r="H25" s="731">
        <f>('تشرين الاول 2020'!H25+'تشرين الثان2020'!H25+'كانون الاول 2020'!H25)/3</f>
        <v>14</v>
      </c>
      <c r="I25" s="731">
        <f>('تشرين الاول 2020'!I25+'تشرين الثان2020'!I25+'كانون الاول 2020'!I25)/3</f>
        <v>14</v>
      </c>
      <c r="J25" s="731">
        <f>('تشرين الاول 2020'!J25+'تشرين الثان2020'!J25+'كانون الاول 2020'!J25)/3</f>
        <v>12</v>
      </c>
      <c r="K25" s="731">
        <f>('تشرين الاول 2020'!K25+'تشرين الثان2020'!K25+'كانون الاول 2020'!K25)/3</f>
        <v>13</v>
      </c>
      <c r="L25" s="731"/>
      <c r="M25" s="731">
        <f>('تشرين الاول 2020'!M25+'تشرين الثان2020'!M25+'كانون الاول 2020'!M25)/3</f>
        <v>2</v>
      </c>
      <c r="N25" s="731">
        <f>('تشرين الاول 2020'!N25+'تشرين الثان2020'!N25+'كانون الاول 2020'!N25)/3</f>
        <v>2.5</v>
      </c>
      <c r="O25" s="731">
        <f>('تشرين الاول 2020'!O25+'تشرين الثان2020'!O25+'كانون الاول 2020'!O25)/3</f>
        <v>3</v>
      </c>
      <c r="P25" s="731"/>
      <c r="Q25" s="731">
        <f>('تشرين الاول 2020'!Q25+'تشرين الثان2020'!Q25+'كانون الاول 2020'!Q25)/3</f>
        <v>13</v>
      </c>
      <c r="R25" s="731"/>
      <c r="S25" s="731"/>
      <c r="T25" s="731"/>
      <c r="U25" s="20"/>
    </row>
    <row r="26" spans="1:21" s="2" customFormat="1" ht="39.75" customHeight="1" thickBot="1">
      <c r="A26" s="64">
        <v>20</v>
      </c>
      <c r="B26" s="66" t="s">
        <v>66</v>
      </c>
      <c r="C26" s="731">
        <f>('تشرين الاول 2020'!C26+'تشرين الثان2020'!C26+'كانون الاول 2020'!C26)/3</f>
        <v>2.5</v>
      </c>
      <c r="D26" s="731">
        <f>('تشرين الاول 2020'!D26+'تشرين الثان2020'!D26+'كانون الاول 2020'!D26)/3</f>
        <v>4.25</v>
      </c>
      <c r="E26" s="731">
        <f>('تشرين الاول 2020'!E26+'تشرين الثان2020'!E26+'كانون الاول 2020'!E26)/3</f>
        <v>4.5</v>
      </c>
      <c r="F26" s="731">
        <f>('تشرين الاول 2020'!F26+'تشرين الثان2020'!F26+'كانون الاول 2020'!F26)/3</f>
        <v>4.75</v>
      </c>
      <c r="G26" s="731"/>
      <c r="H26" s="731">
        <f>('تشرين الاول 2020'!H26+'تشرين الثان2020'!H26+'كانون الاول 2020'!H26)/3</f>
        <v>16</v>
      </c>
      <c r="I26" s="731">
        <f>('تشرين الاول 2020'!I26+'تشرين الثان2020'!I26+'كانون الاول 2020'!I26)/3</f>
        <v>16</v>
      </c>
      <c r="J26" s="731">
        <f>('تشرين الاول 2020'!J26+'تشرين الثان2020'!J26+'كانون الاول 2020'!J26)/3</f>
        <v>12</v>
      </c>
      <c r="K26" s="731"/>
      <c r="L26" s="731"/>
      <c r="M26" s="731">
        <f>('تشرين الاول 2020'!M26+'تشرين الثان2020'!M26+'كانون الاول 2020'!M26)/3</f>
        <v>1</v>
      </c>
      <c r="N26" s="731">
        <f>('تشرين الاول 2020'!N26+'تشرين الثان2020'!N26+'كانون الاول 2020'!N26)/3</f>
        <v>1</v>
      </c>
      <c r="O26" s="731">
        <f>('تشرين الاول 2020'!O26+'تشرين الثان2020'!O26+'كانون الاول 2020'!O26)/3</f>
        <v>1.5</v>
      </c>
      <c r="P26" s="731">
        <f>('تشرين الاول 2020'!P26+'تشرين الثان2020'!P26+'كانون الاول 2020'!P26)/3</f>
        <v>1.8</v>
      </c>
      <c r="Q26" s="731">
        <f>('تشرين الاول 2020'!Q26+'تشرين الثان2020'!Q26+'كانون الاول 2020'!Q26)/3</f>
        <v>15</v>
      </c>
      <c r="R26" s="731"/>
      <c r="S26" s="731">
        <f>('تشرين الاول 2020'!S26+'تشرين الثان2020'!S26+'كانون الاول 2020'!S26)/3</f>
        <v>1.75</v>
      </c>
      <c r="T26" s="731"/>
      <c r="U26" s="731">
        <f>('تشرين الاول 2020'!U26+'تشرين الثان2020'!U26+'كانون الاول 2020'!U26)/3</f>
        <v>0</v>
      </c>
    </row>
    <row r="27" spans="1:21" s="2" customFormat="1" ht="39.75" customHeight="1" thickBot="1">
      <c r="A27" s="62">
        <v>21</v>
      </c>
      <c r="B27" s="66" t="s">
        <v>43</v>
      </c>
      <c r="C27" s="731">
        <f>('تشرين الاول 2020'!C27+'تشرين الثان2020'!C27+'كانون الاول 2020'!C27)/3</f>
        <v>2.5</v>
      </c>
      <c r="D27" s="731">
        <f>('تشرين الاول 2020'!D27+'تشرين الثان2020'!D27+'كانون الاول 2020'!D27)/3</f>
        <v>3</v>
      </c>
      <c r="E27" s="731">
        <f>('تشرين الاول 2020'!E27+'تشرين الثان2020'!E27+'كانون الاول 2020'!E27)/3</f>
        <v>3.35</v>
      </c>
      <c r="F27" s="731">
        <f>('تشرين الاول 2020'!F27+'تشرين الثان2020'!F27+'كانون الاول 2020'!F27)/3</f>
        <v>3.75</v>
      </c>
      <c r="G27" s="731"/>
      <c r="H27" s="731">
        <f>('تشرين الاول 2020'!H27+'تشرين الثان2020'!H27+'كانون الاول 2020'!H27)/3</f>
        <v>11</v>
      </c>
      <c r="I27" s="731">
        <f>('تشرين الاول 2020'!I27+'تشرين الثان2020'!I27+'كانون الاول 2020'!I27)/3</f>
        <v>11</v>
      </c>
      <c r="J27" s="731">
        <f>('تشرين الاول 2020'!J27+'تشرين الثان2020'!J27+'كانون الاول 2020'!J27)/3</f>
        <v>11</v>
      </c>
      <c r="K27" s="731"/>
      <c r="L27" s="731"/>
      <c r="M27" s="731">
        <f>('تشرين الاول 2020'!M27+'تشرين الثان2020'!M27+'كانون الاول 2020'!M27)/3</f>
        <v>1</v>
      </c>
      <c r="N27" s="731">
        <f>('تشرين الاول 2020'!N27+'تشرين الثان2020'!N27+'كانون الاول 2020'!N27)/3</f>
        <v>1.5</v>
      </c>
      <c r="O27" s="731">
        <f>('تشرين الاول 2020'!O27+'تشرين الثان2020'!O27+'كانون الاول 2020'!O27)/3</f>
        <v>1.75</v>
      </c>
      <c r="P27" s="731">
        <f>('تشرين الاول 2020'!P27+'تشرين الثان2020'!P27+'كانون الاول 2020'!P27)/3</f>
        <v>2</v>
      </c>
      <c r="Q27" s="731">
        <f>('تشرين الاول 2020'!Q27+'تشرين الثان2020'!Q27+'كانون الاول 2020'!Q27)/3</f>
        <v>9</v>
      </c>
      <c r="R27" s="731"/>
      <c r="S27" s="731"/>
      <c r="T27" s="731"/>
      <c r="U27" s="20"/>
    </row>
    <row r="28" spans="1:21" s="2" customFormat="1" ht="39.75" customHeight="1" thickBot="1">
      <c r="A28" s="64">
        <v>22</v>
      </c>
      <c r="B28" s="67" t="s">
        <v>80</v>
      </c>
      <c r="C28" s="731">
        <f>('تشرين الاول 2020'!C28+'تشرين الثان2020'!C28+'كانون الاول 2020'!C28)/3</f>
        <v>2</v>
      </c>
      <c r="D28" s="731">
        <f>('تشرين الاول 2020'!D28+'تشرين الثان2020'!D28+'كانون الاول 2020'!D28)/3</f>
        <v>2.5</v>
      </c>
      <c r="E28" s="731">
        <f>('تشرين الاول 2020'!E28+'تشرين الثان2020'!E28+'كانون الاول 2020'!E28)/3</f>
        <v>3</v>
      </c>
      <c r="F28" s="731"/>
      <c r="G28" s="731"/>
      <c r="H28" s="731">
        <f>('تشرين الاول 2020'!H28+'تشرين الثان2020'!H28+'كانون الاول 2020'!H28)/3</f>
        <v>25</v>
      </c>
      <c r="I28" s="731"/>
      <c r="J28" s="731">
        <f>('تشرين الاول 2020'!J28+'تشرين الثان2020'!J28+'كانون الاول 2020'!J28)/3</f>
        <v>24.666666666666668</v>
      </c>
      <c r="K28" s="731"/>
      <c r="L28" s="731"/>
      <c r="M28" s="731">
        <f>('تشرين الاول 2020'!M28+'تشرين الثان2020'!M28+'كانون الاول 2020'!M28)/3</f>
        <v>0.5</v>
      </c>
      <c r="N28" s="731">
        <f>('تشرين الاول 2020'!N28+'تشرين الثان2020'!N28+'كانون الاول 2020'!N28)/3</f>
        <v>1</v>
      </c>
      <c r="O28" s="731">
        <f>('تشرين الاول 2020'!O28+'تشرين الثان2020'!O28+'كانون الاول 2020'!O28)/3</f>
        <v>1</v>
      </c>
      <c r="P28" s="731"/>
      <c r="Q28" s="731">
        <f>('تشرين الاول 2020'!Q28+'تشرين الثان2020'!Q28+'كانون الاول 2020'!Q28)/3</f>
        <v>21.666666666666668</v>
      </c>
      <c r="R28" s="731"/>
      <c r="S28" s="731"/>
      <c r="T28" s="731"/>
      <c r="U28" s="20"/>
    </row>
    <row r="29" spans="1:21" s="2" customFormat="1" ht="39.75" customHeight="1" thickBot="1">
      <c r="A29" s="62">
        <v>23</v>
      </c>
      <c r="B29" s="63" t="s">
        <v>67</v>
      </c>
      <c r="C29" s="731">
        <f>('تشرين الاول 2020'!C29+'تشرين الثان2020'!C29+'كانون الاول 2020'!C29)/3</f>
        <v>5</v>
      </c>
      <c r="D29" s="731">
        <f>('تشرين الاول 2020'!D29+'تشرين الثان2020'!D29+'كانون الاول 2020'!D29)/3</f>
        <v>6</v>
      </c>
      <c r="E29" s="731">
        <f>('تشرين الاول 2020'!E29+'تشرين الثان2020'!E29+'كانون الاول 2020'!E29)/3</f>
        <v>6.5</v>
      </c>
      <c r="F29" s="731">
        <f>('تشرين الاول 2020'!F29+'تشرين الثان2020'!F29+'كانون الاول 2020'!F29)/3</f>
        <v>6.5</v>
      </c>
      <c r="G29" s="731"/>
      <c r="H29" s="731">
        <f>('تشرين الاول 2020'!H29+'تشرين الثان2020'!H29+'كانون الاول 2020'!H29)/3</f>
        <v>15</v>
      </c>
      <c r="I29" s="731">
        <f>('تشرين الاول 2020'!I29+'تشرين الثان2020'!I29+'كانون الاول 2020'!I29)/3</f>
        <v>15</v>
      </c>
      <c r="J29" s="731">
        <f>('تشرين الاول 2020'!J29+'تشرين الثان2020'!J29+'كانون الاول 2020'!J29)/3</f>
        <v>10.5</v>
      </c>
      <c r="K29" s="731">
        <f>('تشرين الاول 2020'!K29+'تشرين الثان2020'!K29+'كانون الاول 2020'!K29)/3</f>
        <v>11</v>
      </c>
      <c r="L29" s="731"/>
      <c r="M29" s="731">
        <f>('تشرين الاول 2020'!M29+'تشرين الثان2020'!M29+'كانون الاول 2020'!M29)/3</f>
        <v>2.5</v>
      </c>
      <c r="N29" s="731">
        <f>('تشرين الاول 2020'!N29+'تشرين الثان2020'!N29+'كانون الاول 2020'!N29)/3</f>
        <v>3.5</v>
      </c>
      <c r="O29" s="731">
        <f>('تشرين الاول 2020'!O29+'تشرين الثان2020'!O29+'كانون الاول 2020'!O29)/3</f>
        <v>4</v>
      </c>
      <c r="P29" s="731">
        <f>('تشرين الاول 2020'!P29+'تشرين الثان2020'!P29+'كانون الاول 2020'!P29)/3</f>
        <v>4</v>
      </c>
      <c r="Q29" s="731"/>
      <c r="R29" s="731"/>
      <c r="S29" s="731"/>
      <c r="T29" s="731">
        <f>('تشرين الاول 2020'!T30+'تشرين الثان2020'!T29+'كانون الاول 2020'!T29)/3</f>
        <v>2.1666666666666665</v>
      </c>
      <c r="U29" s="20"/>
    </row>
    <row r="30" spans="1:21" s="2" customFormat="1" ht="39.75" customHeight="1" thickBot="1">
      <c r="A30" s="64">
        <v>24</v>
      </c>
      <c r="B30" s="66" t="s">
        <v>68</v>
      </c>
      <c r="C30" s="731"/>
      <c r="D30" s="731">
        <f>('تشرين الاول 2020'!D30+'تشرين الثان2020'!D30+'كانون الاول 2020'!D30)/3</f>
        <v>1.5</v>
      </c>
      <c r="E30" s="731">
        <f>('تشرين الاول 2020'!E30+'تشرين الثان2020'!E30+'كانون الاول 2020'!E30)/3</f>
        <v>2.38</v>
      </c>
      <c r="F30" s="731">
        <f>('تشرين الاول 2020'!F30+'تشرين الثان2020'!F30+'كانون الاول 2020'!F30)/3</f>
        <v>3.25</v>
      </c>
      <c r="G30" s="731"/>
      <c r="H30" s="731"/>
      <c r="I30" s="731"/>
      <c r="J30" s="731">
        <f>('تشرين الاول 2020'!J30+'تشرين الثان2020'!J30+'كانون الاول 2020'!J30)/3</f>
        <v>8</v>
      </c>
      <c r="K30" s="731"/>
      <c r="L30" s="731"/>
      <c r="M30" s="731"/>
      <c r="N30" s="731">
        <f>('تشرين الاول 2020'!N30+'تشرين الثان2020'!N30+'كانون الاول 2020'!N30)/3</f>
        <v>2</v>
      </c>
      <c r="O30" s="731">
        <f>('تشرين الاول 2020'!O30+'تشرين الثان2020'!O30+'كانون الاول 2020'!O30)/3</f>
        <v>2.25</v>
      </c>
      <c r="P30" s="731">
        <f>('تشرين الاول 2020'!P30+'تشرين الثان2020'!P30+'كانون الاول 2020'!P30)/3</f>
        <v>2.5</v>
      </c>
      <c r="Q30" s="731">
        <f>('تشرين الاول 2020'!Q30+'تشرين الثان2020'!Q30+'كانون الاول 2020'!Q30)/3</f>
        <v>8</v>
      </c>
      <c r="R30" s="731"/>
      <c r="S30" s="731"/>
      <c r="T30" s="731">
        <f>('تشرين الاول 2020'!T30+'تشرين الثان2020'!T30+'كانون الاول 2020'!T30)/3</f>
        <v>6.5</v>
      </c>
      <c r="U30" s="20"/>
    </row>
    <row r="31" spans="1:21" s="24" customFormat="1" ht="39.75" customHeight="1" thickBot="1">
      <c r="A31" s="62">
        <v>25</v>
      </c>
      <c r="B31" s="63" t="s">
        <v>69</v>
      </c>
      <c r="C31" s="731">
        <f>('تشرين الاول 2020'!C31+'تشرين الثان2020'!C31+'كانون الاول 2020'!C31)/3</f>
        <v>7</v>
      </c>
      <c r="D31" s="731">
        <f>('تشرين الاول 2020'!D31+'تشرين الثان2020'!D31+'كانون الاول 2020'!D31)/3</f>
        <v>8</v>
      </c>
      <c r="E31" s="731">
        <f>('تشرين الاول 2020'!E31+'تشرين الثان2020'!E31+'كانون الاول 2020'!E31)/3</f>
        <v>9.25</v>
      </c>
      <c r="F31" s="731">
        <f>('تشرين الاول 2020'!F31+'تشرين الثان2020'!F31+'كانون الاول 2020'!F31)/3</f>
        <v>9</v>
      </c>
      <c r="G31" s="731"/>
      <c r="H31" s="731">
        <f>('تشرين الاول 2020'!H31+'تشرين الثان2020'!H31+'كانون الاول 2020'!H31)/3</f>
        <v>11.5</v>
      </c>
      <c r="I31" s="731">
        <f>('تشرين الاول 2020'!I31+'تشرين الثان2020'!I31+'كانون الاول 2020'!I31)/3</f>
        <v>11</v>
      </c>
      <c r="J31" s="731">
        <f>('تشرين الاول 2020'!J31+'تشرين الثان2020'!J31+'كانون الاول 2020'!J31)/3</f>
        <v>9.5</v>
      </c>
      <c r="K31" s="731">
        <f>('تشرين الاول 2020'!K31+'تشرين الثان2020'!K31+'كانون الاول 2020'!K31)/3</f>
        <v>9.5</v>
      </c>
      <c r="L31" s="731">
        <f>('تشرين الاول 2020'!L31+'تشرين الثان2020'!L31+'كانون الاول 2020'!L31)/3</f>
        <v>14</v>
      </c>
      <c r="M31" s="731">
        <f>('تشرين الاول 2020'!M31+'تشرين الثان2020'!M31+'كانون الاول 2020'!M31)/3</f>
        <v>3</v>
      </c>
      <c r="N31" s="731">
        <f>('تشرين الاول 2020'!N31+'تشرين الثان2020'!N31+'كانون الاول 2020'!N31)/3</f>
        <v>4</v>
      </c>
      <c r="O31" s="731">
        <f>('تشرين الاول 2020'!O31+'تشرين الثان2020'!O31+'كانون الاول 2020'!O31)/3</f>
        <v>5</v>
      </c>
      <c r="P31" s="731">
        <f>('تشرين الاول 2020'!P31+'تشرين الثان2020'!P31+'كانون الاول 2020'!P31)/3</f>
        <v>5.5</v>
      </c>
      <c r="Q31" s="731">
        <f>('تشرين الاول 2020'!Q31+'تشرين الثان2020'!Q31+'كانون الاول 2020'!Q31)/3</f>
        <v>9.5</v>
      </c>
      <c r="R31" s="731"/>
      <c r="S31" s="731"/>
      <c r="T31" s="731"/>
      <c r="U31" s="23"/>
    </row>
    <row r="32" spans="1:21" s="24" customFormat="1" ht="39.75" customHeight="1" thickBot="1">
      <c r="A32" s="62">
        <v>26</v>
      </c>
      <c r="B32" s="97" t="s">
        <v>83</v>
      </c>
      <c r="C32" s="731"/>
      <c r="D32" s="731"/>
      <c r="E32" s="731"/>
      <c r="F32" s="731"/>
      <c r="G32" s="731"/>
      <c r="H32" s="731"/>
      <c r="I32" s="731"/>
      <c r="J32" s="731"/>
      <c r="K32" s="731"/>
      <c r="L32" s="731"/>
      <c r="M32" s="731"/>
      <c r="N32" s="731">
        <f>('تشرين الاول 2020'!N32+'تشرين الثان2020'!N32+'كانون الاول 2020'!N32)/3</f>
        <v>2</v>
      </c>
      <c r="O32" s="731"/>
      <c r="P32" s="731"/>
      <c r="Q32" s="731">
        <f>('تشرين الاول 2020'!Q32+'تشرين الثان2020'!Q32+'كانون الاول 2020'!Q32)/3</f>
        <v>11</v>
      </c>
      <c r="R32" s="731">
        <f>('تشرين الاول 2020'!R32+'تشرين الثان2020'!R32+'كانون الاول 2020'!R32)/3</f>
        <v>12</v>
      </c>
      <c r="S32" s="731">
        <f>('تشرين الاول 2020'!S32+'تشرين الثان2020'!S32+'كانون الاول 2020'!S32)/3</f>
        <v>13</v>
      </c>
      <c r="T32" s="731">
        <f>('تشرين الاول 2020'!T32+'تشرين الثان2020'!T32+'كانون الاول 2020'!T32)/3</f>
        <v>13</v>
      </c>
      <c r="U32" s="23"/>
    </row>
    <row r="33" spans="1:21" s="2" customFormat="1" ht="39.75" customHeight="1" thickBot="1">
      <c r="A33" s="62">
        <v>27</v>
      </c>
      <c r="B33" s="66" t="s">
        <v>79</v>
      </c>
      <c r="C33" s="731"/>
      <c r="D33" s="731"/>
      <c r="E33" s="731"/>
      <c r="F33" s="731"/>
      <c r="G33" s="731"/>
      <c r="H33" s="731"/>
      <c r="I33" s="731"/>
      <c r="J33" s="731"/>
      <c r="K33" s="731"/>
      <c r="L33" s="731"/>
      <c r="M33" s="731"/>
      <c r="N33" s="731">
        <f>('تشرين الاول 2020'!N33+'تشرين الثان2020'!N33+'كانون الاول 2020'!N33)/3</f>
        <v>1.63</v>
      </c>
      <c r="O33" s="731"/>
      <c r="P33" s="731"/>
      <c r="Q33" s="731">
        <f>('تشرين الاول 2020'!Q33+'تشرين الثان2020'!Q33+'كانون الاول 2020'!Q33)/3</f>
        <v>14.479999999999999</v>
      </c>
      <c r="R33" s="731">
        <f>('تشرين الاول 2020'!R33+'تشرين الثان2020'!R33+'كانون الاول 2020'!R33)/3</f>
        <v>14.479999999999999</v>
      </c>
      <c r="S33" s="731">
        <f>('تشرين الاول 2020'!S33+'تشرين الثان2020'!S33+'كانون الاول 2020'!S33)/3</f>
        <v>14.479999999999999</v>
      </c>
      <c r="T33" s="731">
        <f>('تشرين الاول 2020'!T33+'تشرين الثان2020'!T33+'كانون الاول 2020'!T33)/3</f>
        <v>14.479999999999999</v>
      </c>
      <c r="U33" s="20"/>
    </row>
    <row r="34" spans="1:21" s="24" customFormat="1" ht="39.75" customHeight="1" thickBot="1">
      <c r="A34" s="64">
        <v>28</v>
      </c>
      <c r="B34" s="66" t="s">
        <v>46</v>
      </c>
      <c r="C34" s="731">
        <f>('تشرين الاول 2020'!C34+'تشرين الثان2020'!C34+'كانون الاول 2020'!C34)/3</f>
        <v>5</v>
      </c>
      <c r="D34" s="731">
        <f>('تشرين الاول 2020'!D34+'تشرين الثان2020'!D34+'كانون الاول 2020'!D34)/3</f>
        <v>5.5</v>
      </c>
      <c r="E34" s="731">
        <f>('تشرين الاول 2020'!E34+'تشرين الثان2020'!E34+'كانون الاول 2020'!E34)/3</f>
        <v>6</v>
      </c>
      <c r="F34" s="731"/>
      <c r="G34" s="731"/>
      <c r="H34" s="731">
        <f>('تشرين الاول 2020'!H34+'تشرين الثان2020'!H34+'كانون الاول 2020'!H34)/3</f>
        <v>15</v>
      </c>
      <c r="I34" s="731"/>
      <c r="J34" s="731">
        <f>('تشرين الاول 2020'!J34+'تشرين الثان2020'!J34+'كانون الاول 2020'!J34)/3</f>
        <v>15</v>
      </c>
      <c r="K34" s="731">
        <f>('تشرين الاول 2020'!K34+'تشرين الثان2020'!K34+'كانون الاول 2020'!K34)/3</f>
        <v>15</v>
      </c>
      <c r="L34" s="731">
        <f>('تشرين الاول 2020'!L34+'تشرين الثان2020'!L34+'كانون الاول 2020'!L34)/3</f>
        <v>15</v>
      </c>
      <c r="M34" s="731">
        <f>('تشرين الاول 2020'!M34+'تشرين الثان2020'!M34+'كانون الاول 2020'!M34)/3</f>
        <v>3.25</v>
      </c>
      <c r="N34" s="731">
        <f>('تشرين الاول 2020'!N34+'تشرين الثان2020'!N34+'كانون الاول 2020'!N34)/3</f>
        <v>3.5</v>
      </c>
      <c r="O34" s="731">
        <f>('تشرين الاول 2020'!O34+'تشرين الثان2020'!O34+'كانون الاول 2020'!O34)/3</f>
        <v>4</v>
      </c>
      <c r="P34" s="731"/>
      <c r="Q34" s="731">
        <f>('تشرين الاول 2020'!Q34+'تشرين الثان2020'!Q34+'كانون الاول 2020'!Q34)/3</f>
        <v>15</v>
      </c>
      <c r="R34" s="731">
        <f>('تشرين الاول 2020'!R34+'تشرين الثان2020'!R34+'كانون الاول 2020'!R34)/3</f>
        <v>15</v>
      </c>
      <c r="S34" s="731">
        <f>('تشرين الاول 2020'!S34+'تشرين الثان2020'!S34+'كانون الاول 2020'!S34)/3</f>
        <v>15</v>
      </c>
      <c r="T34" s="731">
        <f>('تشرين الاول 2020'!T34+'تشرين الثان2020'!T34+'كانون الاول 2020'!T34)/3</f>
        <v>15</v>
      </c>
      <c r="U34" s="23"/>
    </row>
    <row r="35" spans="1:21" s="24" customFormat="1" ht="39.75" customHeight="1" thickBot="1">
      <c r="A35" s="62">
        <v>29</v>
      </c>
      <c r="B35" s="68" t="s">
        <v>51</v>
      </c>
      <c r="C35" s="731">
        <f>('تشرين الاول 2020'!C35+'تشرين الثان2020'!C35+'كانون الاول 2020'!C35)/3</f>
        <v>5</v>
      </c>
      <c r="D35" s="731">
        <f>('تشرين الاول 2020'!D35+'تشرين الثان2020'!D35+'كانون الاول 2020'!D35)/3</f>
        <v>6</v>
      </c>
      <c r="E35" s="731">
        <f>('تشرين الاول 2020'!E35+'تشرين الثان2020'!E35+'كانون الاول 2020'!E35)/3</f>
        <v>7</v>
      </c>
      <c r="F35" s="731">
        <f>('تشرين الاول 2020'!F35+'تشرين الثان2020'!F35+'كانون الاول 2020'!F35)/3</f>
        <v>8</v>
      </c>
      <c r="G35" s="731"/>
      <c r="H35" s="731"/>
      <c r="I35" s="731"/>
      <c r="J35" s="731">
        <f>('تشرين الاول 2020'!J35+'تشرين الثان2020'!J35+'كانون الاول 2020'!J35)/3</f>
        <v>14</v>
      </c>
      <c r="K35" s="731">
        <f>('تشرين الاول 2020'!K35+'تشرين الثان2020'!K35+'كانون الاول 2020'!K35)/3</f>
        <v>15</v>
      </c>
      <c r="L35" s="731">
        <f>('تشرين الاول 2020'!L35+'تشرين الثان2020'!L35+'كانون الاول 2020'!L35)/3</f>
        <v>16</v>
      </c>
      <c r="M35" s="731">
        <f>('تشرين الاول 2020'!M35+'تشرين الثان2020'!M35+'كانون الاول 2020'!M35)/3</f>
        <v>2.5</v>
      </c>
      <c r="N35" s="731">
        <f>('تشرين الاول 2020'!N35+'تشرين الثان2020'!N35+'كانون الاول 2020'!N35)/3</f>
        <v>3</v>
      </c>
      <c r="O35" s="731">
        <f>('تشرين الاول 2020'!O35+'تشرين الثان2020'!O35+'كانون الاول 2020'!O35)/3</f>
        <v>4</v>
      </c>
      <c r="P35" s="731"/>
      <c r="Q35" s="731">
        <f>('تشرين الاول 2020'!Q35+'تشرين الثان2020'!Q35+'كانون الاول 2020'!Q35)/3</f>
        <v>12</v>
      </c>
      <c r="R35" s="731">
        <f>('تشرين الاول 2020'!R35+'تشرين الثان2020'!R35+'كانون الاول 2020'!R35)/3</f>
        <v>11</v>
      </c>
      <c r="S35" s="731">
        <f>('تشرين الاول 2020'!S35+'تشرين الثان2020'!S35+'كانون الاول 2020'!S35)/3</f>
        <v>10</v>
      </c>
      <c r="T35" s="731"/>
      <c r="U35" s="23"/>
    </row>
    <row r="36" spans="1:21" s="18" customFormat="1" ht="39.75" customHeight="1" thickBot="1">
      <c r="A36" s="64">
        <v>30</v>
      </c>
      <c r="B36" s="68" t="s">
        <v>70</v>
      </c>
      <c r="C36" s="731">
        <f>('تشرين الاول 2020'!C36+'تشرين الثان2020'!C36+'كانون الاول 2020'!C36)/3</f>
        <v>1</v>
      </c>
      <c r="D36" s="731"/>
      <c r="E36" s="731"/>
      <c r="F36" s="731"/>
      <c r="G36" s="731"/>
      <c r="H36" s="731"/>
      <c r="I36" s="731"/>
      <c r="J36" s="731">
        <f>('تشرين الاول 2020'!J36+'تشرين الثان2020'!J36+'كانون الاول 2020'!J36)/3</f>
        <v>9</v>
      </c>
      <c r="K36" s="731">
        <f>('تشرين الاول 2020'!K36+'تشرين الثان2020'!K36+'كانون الاول 2020'!K36)/3</f>
        <v>9</v>
      </c>
      <c r="L36" s="731"/>
      <c r="M36" s="731"/>
      <c r="N36" s="731"/>
      <c r="O36" s="731"/>
      <c r="P36" s="731"/>
      <c r="Q36" s="731"/>
      <c r="R36" s="731"/>
      <c r="S36" s="731"/>
      <c r="T36" s="731"/>
      <c r="U36" s="26"/>
    </row>
    <row r="37" spans="1:21" s="24" customFormat="1" ht="39.75" customHeight="1" thickBot="1">
      <c r="A37" s="62">
        <v>31</v>
      </c>
      <c r="B37" s="68" t="s">
        <v>48</v>
      </c>
      <c r="C37" s="731">
        <f>('تشرين الاول 2020'!C37+'تشرين الثان2020'!C37+'كانون الاول 2020'!C37)/3</f>
        <v>2</v>
      </c>
      <c r="D37" s="731">
        <f>('تشرين الاول 2020'!D37+'تشرين الثان2020'!D37+'كانون الاول 2020'!D37)/3</f>
        <v>3.3333333333333335</v>
      </c>
      <c r="E37" s="731">
        <f>('تشرين الاول 2020'!E37+'تشرين الثان2020'!E37+'كانون الاول 2020'!E37)/3</f>
        <v>3.5</v>
      </c>
      <c r="F37" s="731">
        <f>('تشرين الاول 2020'!F37+'تشرين الثان2020'!F37+'كانون الاول 2020'!F37)/3</f>
        <v>3.75</v>
      </c>
      <c r="G37" s="731">
        <f>('تشرين الاول 2020'!G37+'تشرين الثان2020'!G37+'كانون الاول 2020'!G37)/3</f>
        <v>4</v>
      </c>
      <c r="H37" s="731">
        <f>('تشرين الاول 2020'!H37+'تشرين الثان2020'!H37+'كانون الاول 2020'!H37)/3</f>
        <v>11</v>
      </c>
      <c r="I37" s="731">
        <f>('تشرين الاول 2020'!I37+'تشرين الثان2020'!I37+'كانون الاول 2020'!I37)/3</f>
        <v>10</v>
      </c>
      <c r="J37" s="731">
        <f>('تشرين الاول 2020'!J37+'تشرين الثان2020'!J37+'كانون الاول 2020'!J37)/3</f>
        <v>11</v>
      </c>
      <c r="K37" s="731">
        <f>('تشرين الاول 2020'!K37+'تشرين الثان2020'!K37+'كانون الاول 2020'!K37)/3</f>
        <v>12</v>
      </c>
      <c r="L37" s="731">
        <f>('تشرين الاول 2020'!L37+'تشرين الثان2020'!L37+'كانون الاول 2020'!L37)/3</f>
        <v>13</v>
      </c>
      <c r="M37" s="731">
        <f>('تشرين الاول 2020'!M37+'تشرين الثان2020'!M37+'كانون الاول 2020'!M37)/3</f>
        <v>2</v>
      </c>
      <c r="N37" s="731">
        <f>('تشرين الاول 2020'!N37+'تشرين الثان2020'!N37+'كانون الاول 2020'!N37)/3</f>
        <v>2.75</v>
      </c>
      <c r="O37" s="731">
        <f>('تشرين الاول 2020'!O37+'تشرين الثان2020'!O37+'كانون الاول 2020'!O37)/3</f>
        <v>2.75</v>
      </c>
      <c r="P37" s="731">
        <f>('تشرين الاول 2020'!P37+'تشرين الثان2020'!P37+'كانون الاول 2020'!P37)/3</f>
        <v>3.5</v>
      </c>
      <c r="Q37" s="731">
        <f>('تشرين الاول 2020'!Q37+'تشرين الثان2020'!Q37+'كانون الاول 2020'!Q37)/3</f>
        <v>10.5</v>
      </c>
      <c r="R37" s="731">
        <f>('تشرين الاول 2020'!R37+'تشرين الثان2020'!R37+'كانون الاول 2020'!R37)/3</f>
        <v>10.5</v>
      </c>
      <c r="S37" s="731">
        <f>('تشرين الاول 2020'!S37+'تشرين الثان2020'!S37+'كانون الاول 2020'!S37)/3</f>
        <v>11.5</v>
      </c>
      <c r="T37" s="731">
        <f>('تشرين الاول 2020'!T37+'تشرين الثان2020'!T37+'كانون الاول 2020'!T37)/3</f>
        <v>12</v>
      </c>
      <c r="U37" s="23"/>
    </row>
    <row r="38" spans="1:20" s="24" customFormat="1" ht="50.25" customHeight="1" thickBot="1">
      <c r="A38" s="62">
        <v>32</v>
      </c>
      <c r="B38" s="98" t="s">
        <v>72</v>
      </c>
      <c r="C38" s="731">
        <f>('تشرين الاول 2020'!C38+'تشرين الثان2020'!C38+'كانون الاول 2020'!C38)/3</f>
        <v>3.5</v>
      </c>
      <c r="D38" s="731">
        <f>('تشرين الاول 2020'!D39+'تشرين الثان2020'!D39+'كانون الاول 2020'!D39)/3</f>
        <v>3.5</v>
      </c>
      <c r="E38" s="731">
        <f>('تشرين الاول 2020'!E39+'تشرين الثان2020'!E39+'كانون الاول 2020'!E39)/3</f>
        <v>4.75</v>
      </c>
      <c r="F38" s="731">
        <f>('تشرين الاول 2020'!F39+'تشرين الثان2020'!F39+'كانون الاول 2020'!F39)/3</f>
        <v>6</v>
      </c>
      <c r="G38" s="731">
        <f>('تشرين الاول 2020'!G39+'تشرين الثان2020'!G39+'كانون الاول 2020'!G39)/3</f>
        <v>7</v>
      </c>
      <c r="H38" s="731">
        <f>('تشرين الاول 2020'!H39+'تشرين الثان2020'!H39+'كانون الاول 2020'!H39)/3</f>
        <v>12</v>
      </c>
      <c r="I38" s="731">
        <f>('تشرين الاول 2020'!I39+'تشرين الثان2020'!I39+'كانون الاول 2020'!I39)/3</f>
        <v>12</v>
      </c>
      <c r="J38" s="731">
        <f>('تشرين الاول 2020'!J39+'تشرين الثان2020'!J39+'كانون الاول 2020'!J39)/3</f>
        <v>13</v>
      </c>
      <c r="K38" s="731">
        <f>('تشرين الاول 2020'!K39+'تشرين الثان2020'!K39+'كانون الاول 2020'!K39)/3</f>
        <v>13.5</v>
      </c>
      <c r="L38" s="731">
        <f>('تشرين الاول 2020'!L39+'تشرين الثان2020'!L39+'كانون الاول 2020'!L39)/3</f>
        <v>14</v>
      </c>
      <c r="M38" s="731">
        <f>('تشرين الاول 2020'!M39+'تشرين الثان2020'!M39+'كانون الاول 2020'!M39)/3</f>
        <v>3</v>
      </c>
      <c r="N38" s="731">
        <f>('تشرين الاول 2020'!N39+'تشرين الثان2020'!N39+'كانون الاول 2020'!N39)/3</f>
        <v>4</v>
      </c>
      <c r="O38" s="731">
        <f>('تشرين الاول 2020'!O39+'تشرين الثان2020'!O39+'كانون الاول 2020'!O39)/3</f>
        <v>5</v>
      </c>
      <c r="P38" s="731">
        <f>('تشرين الاول 2020'!P39+'تشرين الثان2020'!P39+'كانون الاول 2020'!P39)/3</f>
        <v>5.75</v>
      </c>
      <c r="Q38" s="731">
        <f>('تشرين الاول 2020'!Q39+'تشرين الثان2020'!Q39+'كانون الاول 2020'!Q39)/3</f>
        <v>9</v>
      </c>
      <c r="R38" s="731">
        <f>('تشرين الاول 2020'!R39+'تشرين الثان2020'!R39+'كانون الاول 2020'!R39)/3</f>
        <v>10</v>
      </c>
      <c r="S38" s="731">
        <f>('تشرين الاول 2020'!S39+'تشرين الثان2020'!S39+'كانون الاول 2020'!S39)/3</f>
        <v>11</v>
      </c>
      <c r="T38" s="731">
        <f>('تشرين الاول 2020'!T39+'تشرين الثان2020'!T39+'كانون الاول 2020'!T39)/3</f>
        <v>12</v>
      </c>
    </row>
    <row r="39" spans="1:20" s="24" customFormat="1" ht="68.25" customHeight="1" thickBot="1">
      <c r="A39" s="64">
        <v>33</v>
      </c>
      <c r="B39" s="68" t="s">
        <v>73</v>
      </c>
      <c r="C39" s="731">
        <f>('تشرين الاول 2020'!C39+'تشرين الثان2020'!C39+'كانون الاول 2020'!C39)/3</f>
        <v>4</v>
      </c>
      <c r="D39" s="731">
        <f>('تشرين الاول 2020'!D39+'تشرين الثان2020'!D39+'كانون الاول 2020'!D39)/3</f>
        <v>3.5</v>
      </c>
      <c r="E39" s="731">
        <f>('تشرين الاول 2020'!E39+'تشرين الثان2020'!E39+'كانون الاول 2020'!E39)/3</f>
        <v>4.75</v>
      </c>
      <c r="F39" s="731">
        <f>('تشرين الاول 2020'!F39+'تشرين الثان2020'!F39+'كانون الاول 2020'!F39)/3</f>
        <v>6</v>
      </c>
      <c r="G39" s="731">
        <f>('تشرين الاول 2020'!G39+'تشرين الثان2020'!G39+'كانون الاول 2020'!G39)/3</f>
        <v>7</v>
      </c>
      <c r="H39" s="731">
        <f>('تشرين الاول 2020'!H39+'تشرين الثان2020'!H39+'كانون الاول 2020'!H39)/3</f>
        <v>12</v>
      </c>
      <c r="I39" s="731">
        <f>('تشرين الاول 2020'!I39+'تشرين الثان2020'!I39+'كانون الاول 2020'!I39)/3</f>
        <v>12</v>
      </c>
      <c r="J39" s="731">
        <f>('تشرين الاول 2020'!J39+'تشرين الثان2020'!J39+'كانون الاول 2020'!J39)/3</f>
        <v>13</v>
      </c>
      <c r="K39" s="731">
        <f>('تشرين الاول 2020'!K39+'تشرين الثان2020'!K39+'كانون الاول 2020'!K39)/3</f>
        <v>13.5</v>
      </c>
      <c r="L39" s="731">
        <f>('تشرين الاول 2020'!L39+'تشرين الثان2020'!L39+'كانون الاول 2020'!L39)/3</f>
        <v>14</v>
      </c>
      <c r="M39" s="731">
        <f>('تشرين الاول 2020'!M39+'تشرين الثان2020'!M39+'كانون الاول 2020'!M39)/3</f>
        <v>3</v>
      </c>
      <c r="N39" s="731">
        <f>('تشرين الاول 2020'!N39+'تشرين الثان2020'!N39+'كانون الاول 2020'!N39)/3</f>
        <v>4</v>
      </c>
      <c r="O39" s="731">
        <f>('تشرين الاول 2020'!O39+'تشرين الثان2020'!O39+'كانون الاول 2020'!O39)/3</f>
        <v>5</v>
      </c>
      <c r="P39" s="731">
        <f>('تشرين الاول 2020'!P39+'تشرين الثان2020'!P39+'كانون الاول 2020'!P39)/3</f>
        <v>5.75</v>
      </c>
      <c r="Q39" s="731">
        <f>('تشرين الاول 2020'!Q39+'تشرين الثان2020'!Q39+'كانون الاول 2020'!Q39)/3</f>
        <v>9</v>
      </c>
      <c r="R39" s="731">
        <f>('تشرين الاول 2020'!R39+'تشرين الثان2020'!R39+'كانون الاول 2020'!R39)/3</f>
        <v>10</v>
      </c>
      <c r="S39" s="731">
        <f>('تشرين الاول 2020'!S39+'تشرين الثان2020'!S39+'كانون الاول 2020'!S39)/3</f>
        <v>11</v>
      </c>
      <c r="T39" s="731">
        <f>('تشرين الاول 2020'!T39+'تشرين الثان2020'!T39+'كانون الاول 2020'!T39)/3</f>
        <v>12</v>
      </c>
    </row>
    <row r="40" spans="1:20" s="24" customFormat="1" ht="39.75" customHeight="1" thickBot="1">
      <c r="A40" s="62">
        <v>34</v>
      </c>
      <c r="B40" s="68" t="s">
        <v>74</v>
      </c>
      <c r="C40" s="731"/>
      <c r="D40" s="731"/>
      <c r="E40" s="731">
        <f>('تشرين الاول 2020'!E40+'تشرين الثان2020'!E40+'كانون الاول 2020'!E40)/3</f>
        <v>6</v>
      </c>
      <c r="F40" s="731"/>
      <c r="G40" s="731"/>
      <c r="H40" s="731"/>
      <c r="I40" s="731"/>
      <c r="J40" s="731"/>
      <c r="K40" s="731">
        <f>('تشرين الاول 2020'!K40+'تشرين الثان2020'!K40+'كانون الاول 2020'!K40)/3</f>
        <v>8</v>
      </c>
      <c r="L40" s="731"/>
      <c r="M40" s="731"/>
      <c r="N40" s="731"/>
      <c r="O40" s="731"/>
      <c r="P40" s="731"/>
      <c r="Q40" s="731"/>
      <c r="R40" s="731"/>
      <c r="S40" s="731"/>
      <c r="T40" s="731"/>
    </row>
    <row r="41" spans="1:20" s="24" customFormat="1" ht="39.75" customHeight="1" thickBot="1">
      <c r="A41" s="64">
        <v>35</v>
      </c>
      <c r="B41" s="68" t="s">
        <v>112</v>
      </c>
      <c r="C41" s="731">
        <f>('تشرين الاول 2020'!C41+'تشرين الثان2020'!C41+'كانون الاول 2020'!C41)/3</f>
        <v>4</v>
      </c>
      <c r="D41" s="731">
        <f>('تشرين الاول 2020'!D41+'تشرين الثان2020'!D41+'كانون الاول 2020'!D41)/3</f>
        <v>5.2</v>
      </c>
      <c r="E41" s="731">
        <f>('تشرين الاول 2020'!E41+'تشرين الثان2020'!E41+'كانون الاول 2020'!E41)/3</f>
        <v>5.3</v>
      </c>
      <c r="F41" s="731"/>
      <c r="G41" s="731"/>
      <c r="H41" s="731">
        <f>('تشرين الاول 2020'!H41+'تشرين الثان2020'!H41+'كانون الاول 2020'!H41)/3</f>
        <v>10.5</v>
      </c>
      <c r="I41" s="731"/>
      <c r="J41" s="731">
        <f>('تشرين الاول 2020'!J41+'تشرين الثان2020'!J41+'كانون الاول 2020'!J41)/3</f>
        <v>12.5</v>
      </c>
      <c r="K41" s="731">
        <f>('تشرين الاول 2020'!K41+'تشرين الثان2020'!K41+'كانون الاول 2020'!K41)/3</f>
        <v>13.5</v>
      </c>
      <c r="L41" s="731"/>
      <c r="M41" s="731">
        <f>('تشرين الاول 2020'!M41+'تشرين الثان2020'!M41+'كانون الاول 2020'!M41)/3</f>
        <v>1.5</v>
      </c>
      <c r="N41" s="731">
        <f>('تشرين الاول 2020'!N41+'تشرين الثان2020'!N41+'كانون الاول 2020'!N41)/3</f>
        <v>1.8999999999999997</v>
      </c>
      <c r="O41" s="731">
        <f>('تشرين الاول 2020'!O41+'تشرين الثان2020'!O41+'كانون الاول 2020'!O41)/3</f>
        <v>2.58</v>
      </c>
      <c r="P41" s="731">
        <f>('تشرين الاول 2020'!P41+'تشرين الثان2020'!P41+'كانون الاول 2020'!P41)/3</f>
        <v>5</v>
      </c>
      <c r="Q41" s="731">
        <f>('تشرين الاول 2020'!Q41+'تشرين الثان2020'!Q41+'كانون الاول 2020'!Q41)/3</f>
        <v>9.75</v>
      </c>
      <c r="R41" s="731">
        <f>('تشرين الاول 2020'!R41+'تشرين الثان2020'!R41+'كانون الاول 2020'!R41)/3</f>
        <v>10.75</v>
      </c>
      <c r="S41" s="731">
        <f>('تشرين الاول 2020'!S41+'تشرين الثان2020'!S41+'كانون الاول 2020'!S41)/3</f>
        <v>10.75</v>
      </c>
      <c r="T41" s="731">
        <f>('تشرين الاول 2020'!T41+'تشرين الثان2020'!T41+'كانون الاول 2020'!T41)/3</f>
        <v>11.5</v>
      </c>
    </row>
    <row r="42" spans="1:20" s="24" customFormat="1" ht="39.75" customHeight="1">
      <c r="A42" s="421">
        <v>36</v>
      </c>
      <c r="B42" s="422" t="s">
        <v>194</v>
      </c>
      <c r="C42" s="731"/>
      <c r="D42" s="731">
        <f>('تشرين الاول 2020'!D42+'تشرين الثان2020'!D42+'كانون الاول 2020'!D42)/3</f>
        <v>6</v>
      </c>
      <c r="E42" s="731">
        <f>('تشرين الاول 2020'!E42+'تشرين الثان2020'!E42+'كانون الاول 2020'!E42)/3</f>
        <v>6.88</v>
      </c>
      <c r="F42" s="731">
        <f>('تشرين الاول 2020'!F42+'تشرين الثان2020'!F42+'كانون الاول 2020'!F42)/3</f>
        <v>7.75</v>
      </c>
      <c r="G42" s="731"/>
      <c r="H42" s="731"/>
      <c r="I42" s="731"/>
      <c r="J42" s="731"/>
      <c r="K42" s="731"/>
      <c r="L42" s="731">
        <f>('تشرين الاول 2020'!L42+'تشرين الثان2020'!L42+'كانون الاول 2020'!L42)/3</f>
        <v>3.19</v>
      </c>
      <c r="M42" s="731"/>
      <c r="N42" s="731">
        <f>('تشرين الاول 2020'!N42+'تشرين الثان2020'!N42+'كانون الاول 2020'!N42)/3</f>
        <v>3.75</v>
      </c>
      <c r="O42" s="731">
        <f>('تشرين الاول 2020'!O42+'تشرين الثان2020'!O42+'كانون الاول 2020'!O42)/3</f>
        <v>4.25</v>
      </c>
      <c r="P42" s="731"/>
      <c r="Q42" s="731"/>
      <c r="R42" s="731"/>
      <c r="S42" s="731">
        <f>('تشرين الاول 2020'!S42+'تشرين الثان2020'!S42+'كانون الاول 2020'!S42)/3</f>
        <v>0.14</v>
      </c>
      <c r="T42" s="731"/>
    </row>
    <row r="43" spans="1:20" s="2" customFormat="1" ht="48.75" customHeight="1" thickBot="1">
      <c r="A43" s="1067" t="s">
        <v>35</v>
      </c>
      <c r="B43" s="1068"/>
      <c r="C43" s="732">
        <f>AVERAGE(C7:C42)</f>
        <v>3.2808064516129036</v>
      </c>
      <c r="D43" s="732">
        <f aca="true" t="shared" si="0" ref="D43:T43">AVERAGE(D7:D42)</f>
        <v>4.1397619047619045</v>
      </c>
      <c r="E43" s="732">
        <f t="shared" si="0"/>
        <v>4.8256250000000005</v>
      </c>
      <c r="F43" s="732">
        <f t="shared" si="0"/>
        <v>5.592105263157895</v>
      </c>
      <c r="G43" s="732">
        <f t="shared" si="0"/>
        <v>5.4375</v>
      </c>
      <c r="H43" s="732">
        <f t="shared" si="0"/>
        <v>13.767857142857142</v>
      </c>
      <c r="I43" s="732">
        <f t="shared" si="0"/>
        <v>13.235294117647058</v>
      </c>
      <c r="J43" s="732">
        <f t="shared" si="0"/>
        <v>12.722222222222223</v>
      </c>
      <c r="K43" s="732">
        <f t="shared" si="0"/>
        <v>12.326086956521738</v>
      </c>
      <c r="L43" s="732">
        <f t="shared" si="0"/>
        <v>12.68764705882353</v>
      </c>
      <c r="M43" s="732">
        <f t="shared" si="0"/>
        <v>1.7791071428571428</v>
      </c>
      <c r="N43" s="732">
        <f t="shared" si="0"/>
        <v>2.3539285714285714</v>
      </c>
      <c r="O43" s="732">
        <f t="shared" si="0"/>
        <v>2.8951724137931034</v>
      </c>
      <c r="P43" s="732">
        <f t="shared" si="0"/>
        <v>3.5305555555555554</v>
      </c>
      <c r="Q43" s="732">
        <f t="shared" si="0"/>
        <v>12.246309523809524</v>
      </c>
      <c r="R43" s="732">
        <f t="shared" si="0"/>
        <v>11.4865</v>
      </c>
      <c r="S43" s="732">
        <f t="shared" si="0"/>
        <v>10.815238095238094</v>
      </c>
      <c r="T43" s="732">
        <f t="shared" si="0"/>
        <v>11.081904761904761</v>
      </c>
    </row>
    <row r="44" spans="1:21" s="2" customFormat="1" ht="94.5" customHeight="1">
      <c r="A44" s="1047" t="s">
        <v>153</v>
      </c>
      <c r="B44" s="1046"/>
      <c r="C44" s="1046"/>
      <c r="D44" s="1046"/>
      <c r="E44" s="1046"/>
      <c r="F44" s="1046"/>
      <c r="G44" s="1046"/>
      <c r="H44" s="1046"/>
      <c r="I44" s="1046"/>
      <c r="J44" s="1046"/>
      <c r="K44" s="1046"/>
      <c r="L44" s="1046"/>
      <c r="M44" s="1046"/>
      <c r="N44" s="1046"/>
      <c r="O44" s="1046"/>
      <c r="P44" s="1046"/>
      <c r="Q44" s="1046"/>
      <c r="R44" s="1046"/>
      <c r="S44" s="1046"/>
      <c r="T44" s="1046"/>
      <c r="U44" s="36"/>
    </row>
    <row r="45" spans="1:21" s="2" customFormat="1" ht="34.5" customHeight="1" thickBot="1">
      <c r="A45" s="1064" t="s">
        <v>156</v>
      </c>
      <c r="B45" s="1064"/>
      <c r="C45" s="1064"/>
      <c r="D45" s="1064"/>
      <c r="E45" s="1064"/>
      <c r="F45" s="1064"/>
      <c r="G45" s="1064"/>
      <c r="H45" s="1064"/>
      <c r="I45" s="1064"/>
      <c r="J45" s="1064"/>
      <c r="K45" s="1064"/>
      <c r="L45" s="1064"/>
      <c r="M45" s="1064"/>
      <c r="N45" s="1064"/>
      <c r="O45" s="1064"/>
      <c r="P45" s="1064"/>
      <c r="Q45" s="1064"/>
      <c r="R45" s="1064"/>
      <c r="S45" s="1064"/>
      <c r="T45" s="1064"/>
      <c r="U45" s="36"/>
    </row>
    <row r="46" spans="1:21" s="2" customFormat="1" ht="41.25" customHeight="1" thickBot="1" thickTop="1">
      <c r="A46" s="1074" t="s">
        <v>0</v>
      </c>
      <c r="B46" s="1075"/>
      <c r="C46" s="1080" t="s">
        <v>55</v>
      </c>
      <c r="D46" s="1081"/>
      <c r="E46" s="1081"/>
      <c r="F46" s="1081"/>
      <c r="G46" s="1081"/>
      <c r="H46" s="1081"/>
      <c r="I46" s="1081"/>
      <c r="J46" s="1081"/>
      <c r="K46" s="1081"/>
      <c r="L46" s="1082"/>
      <c r="M46" s="1080" t="s">
        <v>2</v>
      </c>
      <c r="N46" s="1081"/>
      <c r="O46" s="1081"/>
      <c r="P46" s="1081"/>
      <c r="Q46" s="1081"/>
      <c r="R46" s="1081"/>
      <c r="S46" s="1081"/>
      <c r="T46" s="1082"/>
      <c r="U46" s="36"/>
    </row>
    <row r="47" spans="1:21" s="2" customFormat="1" ht="35.25" customHeight="1" thickBot="1" thickTop="1">
      <c r="A47" s="1076"/>
      <c r="B47" s="1077"/>
      <c r="C47" s="1083" t="s">
        <v>3</v>
      </c>
      <c r="D47" s="1084"/>
      <c r="E47" s="1084"/>
      <c r="F47" s="1084"/>
      <c r="G47" s="1085"/>
      <c r="H47" s="1086" t="s">
        <v>40</v>
      </c>
      <c r="I47" s="1087"/>
      <c r="J47" s="1087"/>
      <c r="K47" s="1087"/>
      <c r="L47" s="1088"/>
      <c r="M47" s="1083" t="s">
        <v>5</v>
      </c>
      <c r="N47" s="1084"/>
      <c r="O47" s="1084"/>
      <c r="P47" s="1085"/>
      <c r="Q47" s="1086" t="s">
        <v>40</v>
      </c>
      <c r="R47" s="1087"/>
      <c r="S47" s="1087"/>
      <c r="T47" s="1088"/>
      <c r="U47" s="36"/>
    </row>
    <row r="48" spans="1:20" s="2" customFormat="1" ht="44.25" customHeight="1" thickBot="1" thickTop="1">
      <c r="A48" s="1076"/>
      <c r="B48" s="1077"/>
      <c r="C48" s="1089" t="s">
        <v>7</v>
      </c>
      <c r="D48" s="1097" t="s">
        <v>8</v>
      </c>
      <c r="E48" s="1098"/>
      <c r="F48" s="1098"/>
      <c r="G48" s="1099"/>
      <c r="H48" s="1100" t="s">
        <v>56</v>
      </c>
      <c r="I48" s="1094" t="s">
        <v>57</v>
      </c>
      <c r="J48" s="1096" t="s">
        <v>11</v>
      </c>
      <c r="K48" s="1072"/>
      <c r="L48" s="1073"/>
      <c r="M48" s="1089" t="s">
        <v>36</v>
      </c>
      <c r="N48" s="1097" t="s">
        <v>12</v>
      </c>
      <c r="O48" s="1098"/>
      <c r="P48" s="1099"/>
      <c r="Q48" s="1071" t="s">
        <v>11</v>
      </c>
      <c r="R48" s="1072"/>
      <c r="S48" s="1072"/>
      <c r="T48" s="1073"/>
    </row>
    <row r="49" spans="1:20" s="2" customFormat="1" ht="177" customHeight="1" thickBot="1" thickTop="1">
      <c r="A49" s="1078"/>
      <c r="B49" s="1079"/>
      <c r="C49" s="1090"/>
      <c r="D49" s="84" t="s">
        <v>13</v>
      </c>
      <c r="E49" s="84" t="s">
        <v>14</v>
      </c>
      <c r="F49" s="84" t="s">
        <v>15</v>
      </c>
      <c r="G49" s="85" t="s">
        <v>16</v>
      </c>
      <c r="H49" s="1101"/>
      <c r="I49" s="1095"/>
      <c r="J49" s="122" t="s">
        <v>17</v>
      </c>
      <c r="K49" s="122" t="s">
        <v>18</v>
      </c>
      <c r="L49" s="86" t="s">
        <v>19</v>
      </c>
      <c r="M49" s="1090"/>
      <c r="N49" s="84" t="s">
        <v>20</v>
      </c>
      <c r="O49" s="84" t="s">
        <v>21</v>
      </c>
      <c r="P49" s="85" t="s">
        <v>22</v>
      </c>
      <c r="Q49" s="123" t="s">
        <v>23</v>
      </c>
      <c r="R49" s="122" t="s">
        <v>24</v>
      </c>
      <c r="S49" s="122" t="s">
        <v>25</v>
      </c>
      <c r="T49" s="86" t="s">
        <v>58</v>
      </c>
    </row>
    <row r="50" spans="1:22" s="2" customFormat="1" ht="53.25" customHeight="1" thickBot="1">
      <c r="A50" s="62">
        <v>1</v>
      </c>
      <c r="B50" s="66" t="s">
        <v>27</v>
      </c>
      <c r="C50" s="101">
        <f>('تشرين الاول 2020'!C52+'تشرين الثان2020'!C52+'كانون الاول 2020'!C53)/3</f>
        <v>4</v>
      </c>
      <c r="D50" s="101">
        <f>('تشرين الاول 2020'!D52+'تشرين الثان2020'!D52+'كانون الاول 2020'!D53)/3</f>
        <v>5</v>
      </c>
      <c r="E50" s="101">
        <f>('تشرين الاول 2020'!E52+'تشرين الثان2020'!E52+'كانون الاول 2020'!E53)/3</f>
        <v>6</v>
      </c>
      <c r="F50" s="101">
        <f>('تشرين الاول 2020'!F52+'تشرين الثان2020'!F52+'كانون الاول 2020'!F53)/3</f>
        <v>7</v>
      </c>
      <c r="G50" s="101">
        <f>('تشرين الاول 2020'!G52+'تشرين الثان2020'!G52+'كانون الاول 2020'!G53)/3</f>
        <v>0</v>
      </c>
      <c r="H50" s="101">
        <f>('تشرين الاول 2020'!H52+'تشرين الثان2020'!H52+'كانون الاول 2020'!H53)/3</f>
        <v>0</v>
      </c>
      <c r="I50" s="101">
        <f>('تشرين الاول 2020'!I52+'تشرين الثان2020'!I52+'كانون الاول 2020'!I53)/3</f>
        <v>0</v>
      </c>
      <c r="J50" s="101">
        <f>('تشرين الاول 2020'!J52+'تشرين الثان2020'!J52+'كانون الاول 2020'!J53)/3</f>
        <v>0</v>
      </c>
      <c r="K50" s="101">
        <f>('تشرين الاول 2020'!K52+'تشرين الثان2020'!K52+'كانون الاول 2020'!K53)/3</f>
        <v>6</v>
      </c>
      <c r="L50" s="101">
        <f>('تشرين الاول 2020'!L52+'تشرين الثان2020'!L52+'كانون الاول 2020'!L53)/3</f>
        <v>6</v>
      </c>
      <c r="M50" s="101">
        <f>('تشرين الاول 2020'!M52+'تشرين الثان2020'!M52+'كانون الاول 2020'!M53)/3</f>
        <v>1</v>
      </c>
      <c r="N50" s="101">
        <f>('تشرين الاول 2020'!N52+'تشرين الثان2020'!N52+'كانون الاول 2020'!N53)/3</f>
        <v>1</v>
      </c>
      <c r="O50" s="101">
        <f>('تشرين الاول 2020'!O52+'تشرين الثان2020'!O52+'كانون الاول 2020'!O53)/3</f>
        <v>1.5</v>
      </c>
      <c r="P50" s="101">
        <f>('تشرين الاول 2020'!P52+'تشرين الثان2020'!P52+'كانون الاول 2020'!P53)/3</f>
        <v>0</v>
      </c>
      <c r="Q50" s="101">
        <f>('تشرين الاول 2020'!Q52+'تشرين الثان2020'!Q52+'كانون الاول 2020'!Q53)/3</f>
        <v>0</v>
      </c>
      <c r="R50" s="101">
        <f>('تشرين الاول 2020'!R52+'تشرين الثان2020'!R52+'كانون الاول 2020'!R53)/3</f>
        <v>0</v>
      </c>
      <c r="S50" s="101">
        <f>('تشرين الاول 2020'!S52+'تشرين الثان2020'!S52+'كانون الاول 2020'!S53)/3</f>
        <v>0</v>
      </c>
      <c r="T50" s="101">
        <f>('تشرين الاول 2020'!T52+'تشرين الثان2020'!T52+'كانون الاول 2020'!T53)/3</f>
        <v>0</v>
      </c>
      <c r="U50" s="29"/>
      <c r="V50" s="2" t="s">
        <v>47</v>
      </c>
    </row>
    <row r="51" spans="1:20" s="2" customFormat="1" ht="43.5" customHeight="1" thickBot="1">
      <c r="A51" s="62">
        <v>2</v>
      </c>
      <c r="B51" s="66" t="s">
        <v>97</v>
      </c>
      <c r="C51" s="101">
        <f>('تشرين الاول 2020'!C53+'تشرين الثان2020'!C53+'كانون الاول 2020'!C54)/3</f>
        <v>3</v>
      </c>
      <c r="D51" s="101">
        <f>('تشرين الاول 2020'!D53+'تشرين الثان2020'!D53+'كانون الاول 2020'!D54)/3</f>
        <v>2</v>
      </c>
      <c r="E51" s="101">
        <f>('تشرين الاول 2020'!E53+'تشرين الثان2020'!E53+'كانون الاول 2020'!E54)/3</f>
        <v>3</v>
      </c>
      <c r="F51" s="101">
        <f>('تشرين الاول 2020'!F53+'تشرين الثان2020'!F53+'كانون الاول 2020'!F54)/3</f>
        <v>4</v>
      </c>
      <c r="G51" s="101">
        <f>('تشرين الاول 2020'!G53+'تشرين الثان2020'!G53+'كانون الاول 2020'!G54)/3</f>
        <v>0</v>
      </c>
      <c r="H51" s="101">
        <f>('تشرين الاول 2020'!H53+'تشرين الثان2020'!H53+'كانون الاول 2020'!H54)/3</f>
        <v>14</v>
      </c>
      <c r="I51" s="101">
        <f>('تشرين الاول 2020'!I53+'تشرين الثان2020'!I53+'كانون الاول 2020'!I54)/3</f>
        <v>14</v>
      </c>
      <c r="J51" s="101">
        <f>('تشرين الاول 2020'!J53+'تشرين الثان2020'!J53+'كانون الاول 2020'!J54)/3</f>
        <v>8</v>
      </c>
      <c r="K51" s="101">
        <f>('تشرين الاول 2020'!K53+'تشرين الثان2020'!K53+'كانون الاول 2020'!K54)/3</f>
        <v>10</v>
      </c>
      <c r="L51" s="101">
        <f>('تشرين الاول 2020'!L53+'تشرين الثان2020'!L53+'كانون الاول 2020'!L54)/3</f>
        <v>12</v>
      </c>
      <c r="M51" s="101">
        <f>('تشرين الاول 2020'!M53+'تشرين الثان2020'!M53+'كانون الاول 2020'!M54)/3</f>
        <v>0</v>
      </c>
      <c r="N51" s="101">
        <f>('تشرين الاول 2020'!N53+'تشرين الثان2020'!N53+'كانون الاول 2020'!N54)/3</f>
        <v>0</v>
      </c>
      <c r="O51" s="101">
        <f>('تشرين الاول 2020'!O53+'تشرين الثان2020'!O53+'كانون الاول 2020'!O54)/3</f>
        <v>0</v>
      </c>
      <c r="P51" s="101">
        <f>('تشرين الاول 2020'!P53+'تشرين الثان2020'!P53+'كانون الاول 2020'!P54)/3</f>
        <v>0</v>
      </c>
      <c r="Q51" s="101">
        <f>('تشرين الاول 2020'!Q53+'تشرين الثان2020'!Q53+'كانون الاول 2020'!Q54)/3</f>
        <v>0</v>
      </c>
      <c r="R51" s="101">
        <f>('تشرين الاول 2020'!R53+'تشرين الثان2020'!R53+'كانون الاول 2020'!R54)/3</f>
        <v>0</v>
      </c>
      <c r="S51" s="101">
        <f>('تشرين الاول 2020'!S53+'تشرين الثان2020'!S53+'كانون الاول 2020'!S54)/3</f>
        <v>0</v>
      </c>
      <c r="T51" s="101">
        <f>('تشرين الاول 2020'!T53+'تشرين الثان2020'!T53+'كانون الاول 2020'!T54)/3</f>
        <v>0</v>
      </c>
    </row>
    <row r="52" spans="1:22" s="2" customFormat="1" ht="46.5" customHeight="1" thickBot="1">
      <c r="A52" s="62">
        <v>3</v>
      </c>
      <c r="B52" s="66" t="s">
        <v>28</v>
      </c>
      <c r="C52" s="101">
        <f>('تشرين الاول 2020'!C54+'تشرين الثان2020'!C54+'كانون الاول 2020'!C55)/3</f>
        <v>3</v>
      </c>
      <c r="D52" s="101">
        <f>('تشرين الاول 2020'!D54+'تشرين الثان2020'!D54+'كانون الاول 2020'!D55)/3</f>
        <v>3.5</v>
      </c>
      <c r="E52" s="101">
        <f>('تشرين الاول 2020'!E54+'تشرين الثان2020'!E54+'كانون الاول 2020'!E55)/3</f>
        <v>4</v>
      </c>
      <c r="F52" s="101">
        <f>('تشرين الاول 2020'!F54+'تشرين الثان2020'!F54+'كانون الاول 2020'!F55)/3</f>
        <v>5</v>
      </c>
      <c r="G52" s="101">
        <f>('تشرين الاول 2020'!G54+'تشرين الثان2020'!G54+'كانون الاول 2020'!G55)/3</f>
        <v>0</v>
      </c>
      <c r="H52" s="101">
        <f>('تشرين الاول 2020'!H54+'تشرين الثان2020'!H54+'كانون الاول 2020'!H55)/3</f>
        <v>10</v>
      </c>
      <c r="I52" s="101">
        <f>('تشرين الاول 2020'!I54+'تشرين الثان2020'!I54+'كانون الاول 2020'!I55)/3</f>
        <v>10</v>
      </c>
      <c r="J52" s="101">
        <f>('تشرين الاول 2020'!J54+'تشرين الثان2020'!J54+'كانون الاول 2020'!J55)/3</f>
        <v>8</v>
      </c>
      <c r="K52" s="101">
        <f>('تشرين الاول 2020'!K54+'تشرين الثان2020'!K54+'كانون الاول 2020'!K55)/3</f>
        <v>10</v>
      </c>
      <c r="L52" s="101">
        <f>('تشرين الاول 2020'!L54+'تشرين الثان2020'!L54+'كانون الاول 2020'!L55)/3</f>
        <v>10</v>
      </c>
      <c r="M52" s="101">
        <f>('تشرين الاول 2020'!M54+'تشرين الثان2020'!M54+'كانون الاول 2020'!M55)/3</f>
        <v>0</v>
      </c>
      <c r="N52" s="101">
        <f>('تشرين الاول 2020'!N54+'تشرين الثان2020'!N54+'كانون الاول 2020'!N55)/3</f>
        <v>0</v>
      </c>
      <c r="O52" s="101">
        <f>('تشرين الاول 2020'!O54+'تشرين الثان2020'!O54+'كانون الاول 2020'!O55)/3</f>
        <v>0</v>
      </c>
      <c r="P52" s="101">
        <f>('تشرين الاول 2020'!P54+'تشرين الثان2020'!P54+'كانون الاول 2020'!P55)/3</f>
        <v>0</v>
      </c>
      <c r="Q52" s="101">
        <f>('تشرين الاول 2020'!Q54+'تشرين الثان2020'!Q54+'كانون الاول 2020'!Q55)/3</f>
        <v>0</v>
      </c>
      <c r="R52" s="101">
        <f>('تشرين الاول 2020'!R54+'تشرين الثان2020'!R54+'كانون الاول 2020'!R55)/3</f>
        <v>0</v>
      </c>
      <c r="S52" s="101">
        <f>('تشرين الاول 2020'!S54+'تشرين الثان2020'!S54+'كانون الاول 2020'!S55)/3</f>
        <v>0</v>
      </c>
      <c r="T52" s="101">
        <f>('تشرين الاول 2020'!T54+'تشرين الثان2020'!T54+'كانون الاول 2020'!T55)/3</f>
        <v>0</v>
      </c>
      <c r="U52" s="8"/>
      <c r="V52" s="8"/>
    </row>
    <row r="53" spans="1:22" s="2" customFormat="1" ht="48" customHeight="1" thickBot="1">
      <c r="A53" s="1091" t="s">
        <v>35</v>
      </c>
      <c r="B53" s="1092"/>
      <c r="C53" s="125">
        <f>AVERAGE(C50:C52)</f>
        <v>3.3333333333333335</v>
      </c>
      <c r="D53" s="125"/>
      <c r="E53" s="125"/>
      <c r="F53" s="125"/>
      <c r="G53" s="101"/>
      <c r="H53" s="126"/>
      <c r="I53" s="126"/>
      <c r="J53" s="126"/>
      <c r="K53" s="126"/>
      <c r="L53" s="126"/>
      <c r="M53" s="125"/>
      <c r="N53" s="125"/>
      <c r="O53" s="125"/>
      <c r="P53" s="125"/>
      <c r="Q53" s="125"/>
      <c r="R53" s="99"/>
      <c r="S53" s="99"/>
      <c r="T53" s="99"/>
      <c r="U53" s="4"/>
      <c r="V53" s="4"/>
    </row>
    <row r="54" spans="1:20" s="2" customFormat="1" ht="27.75">
      <c r="A54" s="1093" t="s">
        <v>98</v>
      </c>
      <c r="B54" s="1093"/>
      <c r="C54" s="59"/>
      <c r="D54" s="59"/>
      <c r="E54" s="59"/>
      <c r="F54" s="59"/>
      <c r="G54" s="59"/>
      <c r="H54" s="59"/>
      <c r="I54" s="59"/>
      <c r="J54" s="59"/>
      <c r="K54" s="59"/>
      <c r="L54" s="59"/>
      <c r="M54" s="59"/>
      <c r="N54" s="59"/>
      <c r="O54" s="59"/>
      <c r="P54" s="59"/>
      <c r="Q54" s="59"/>
      <c r="R54" s="59"/>
      <c r="S54" s="59"/>
      <c r="T54" s="59"/>
    </row>
    <row r="55" spans="2:20" ht="12.75">
      <c r="B55" s="31"/>
      <c r="C55" s="31"/>
      <c r="D55" s="31"/>
      <c r="E55" s="31"/>
      <c r="F55" s="31"/>
      <c r="G55" s="31"/>
      <c r="H55" s="31"/>
      <c r="I55" s="31"/>
      <c r="J55" s="31"/>
      <c r="K55" s="31"/>
      <c r="L55" s="31"/>
      <c r="M55" s="31"/>
      <c r="N55" s="31"/>
      <c r="O55" s="31"/>
      <c r="P55" s="31"/>
      <c r="Q55" s="31"/>
      <c r="R55" s="31"/>
      <c r="S55" s="31"/>
      <c r="T55" s="31"/>
    </row>
    <row r="56" spans="2:20" ht="12.75">
      <c r="B56" s="31"/>
      <c r="C56" s="31"/>
      <c r="D56" s="31"/>
      <c r="E56" s="31"/>
      <c r="F56" s="31"/>
      <c r="G56" s="31"/>
      <c r="H56" s="31"/>
      <c r="I56" s="31"/>
      <c r="J56" s="31"/>
      <c r="K56" s="31"/>
      <c r="L56" s="31"/>
      <c r="M56" s="31"/>
      <c r="N56" s="31"/>
      <c r="O56" s="31"/>
      <c r="P56" s="31"/>
      <c r="Q56" s="31"/>
      <c r="R56" s="31"/>
      <c r="S56" s="31"/>
      <c r="T56" s="31"/>
    </row>
    <row r="57" ht="12.75">
      <c r="J57" s="2" t="s">
        <v>50</v>
      </c>
    </row>
    <row r="60" ht="13.5" thickBot="1"/>
    <row r="61" ht="24" thickBot="1">
      <c r="A61" s="19"/>
    </row>
  </sheetData>
  <sheetProtection/>
  <mergeCells count="46">
    <mergeCell ref="A53:B53"/>
    <mergeCell ref="A54:B54"/>
    <mergeCell ref="I48:I49"/>
    <mergeCell ref="J48:L48"/>
    <mergeCell ref="M48:M49"/>
    <mergeCell ref="N48:P48"/>
    <mergeCell ref="D48:G48"/>
    <mergeCell ref="H48:H49"/>
    <mergeCell ref="Q48:T48"/>
    <mergeCell ref="A46:B49"/>
    <mergeCell ref="C46:L46"/>
    <mergeCell ref="M46:T46"/>
    <mergeCell ref="C47:G47"/>
    <mergeCell ref="H47:L47"/>
    <mergeCell ref="M47:P47"/>
    <mergeCell ref="Q47:T47"/>
    <mergeCell ref="C48:C49"/>
    <mergeCell ref="A45:T45"/>
    <mergeCell ref="D5:G5"/>
    <mergeCell ref="H5:H6"/>
    <mergeCell ref="I5:I6"/>
    <mergeCell ref="J5:L5"/>
    <mergeCell ref="A43:B43"/>
    <mergeCell ref="C5:C6"/>
    <mergeCell ref="K44:L44"/>
    <mergeCell ref="M5:M6"/>
    <mergeCell ref="N5:P5"/>
    <mergeCell ref="A2:T2"/>
    <mergeCell ref="A3:B6"/>
    <mergeCell ref="C3:L3"/>
    <mergeCell ref="M3:T3"/>
    <mergeCell ref="C4:G4"/>
    <mergeCell ref="H4:L4"/>
    <mergeCell ref="M4:P4"/>
    <mergeCell ref="Q5:T5"/>
    <mergeCell ref="Q4:T4"/>
    <mergeCell ref="M44:N44"/>
    <mergeCell ref="O44:P44"/>
    <mergeCell ref="Q44:R44"/>
    <mergeCell ref="S44:T44"/>
    <mergeCell ref="A1:B1"/>
    <mergeCell ref="A44:B44"/>
    <mergeCell ref="C44:D44"/>
    <mergeCell ref="E44:F44"/>
    <mergeCell ref="G44:H44"/>
    <mergeCell ref="I44:J44"/>
  </mergeCells>
  <printOptions/>
  <pageMargins left="0" right="0" top="0" bottom="0" header="0" footer="0"/>
  <pageSetup horizontalDpi="600" verticalDpi="600" orientation="landscape" paperSize="9" scale="28" r:id="rId2"/>
  <colBreaks count="1" manualBreakCount="1">
    <brk id="20" max="65535" man="1"/>
  </colBreaks>
  <drawing r:id="rId1"/>
</worksheet>
</file>

<file path=xl/worksheets/sheet16.xml><?xml version="1.0" encoding="utf-8"?>
<worksheet xmlns="http://schemas.openxmlformats.org/spreadsheetml/2006/main" xmlns:r="http://schemas.openxmlformats.org/officeDocument/2006/relationships">
  <sheetPr codeName="Sheet15">
    <pageSetUpPr fitToPage="1"/>
  </sheetPr>
  <dimension ref="A1:V64"/>
  <sheetViews>
    <sheetView zoomScale="30" zoomScaleNormal="30" zoomScaleSheetLayoutView="32" zoomScalePageLayoutView="0" workbookViewId="0" topLeftCell="A1">
      <selection activeCell="A1" sqref="A1:T46"/>
    </sheetView>
  </sheetViews>
  <sheetFormatPr defaultColWidth="9.140625" defaultRowHeight="12.75"/>
  <cols>
    <col min="1" max="1" width="10.28125" style="0" customWidth="1"/>
    <col min="2" max="2" width="111.7109375" style="0" customWidth="1"/>
    <col min="3" max="19" width="20.7109375" style="0" customWidth="1"/>
    <col min="20" max="20" width="27.421875" style="0" customWidth="1"/>
    <col min="21" max="21" width="0.9921875" style="0" hidden="1" customWidth="1"/>
  </cols>
  <sheetData>
    <row r="1" spans="1:20" s="2" customFormat="1" ht="69" customHeight="1">
      <c r="A1" s="1573" t="s">
        <v>153</v>
      </c>
      <c r="B1" s="1573"/>
      <c r="C1" s="1573"/>
      <c r="D1" s="1573"/>
      <c r="E1" s="1573"/>
      <c r="F1" s="1573"/>
      <c r="G1" s="1573"/>
      <c r="H1" s="1573"/>
      <c r="I1" s="1574"/>
      <c r="J1" s="1574"/>
      <c r="K1" s="1574"/>
      <c r="L1" s="1574"/>
      <c r="M1" s="1574"/>
      <c r="N1" s="1574"/>
      <c r="O1" s="1574"/>
      <c r="P1" s="1574"/>
      <c r="Q1" s="1574"/>
      <c r="R1" s="1574"/>
      <c r="S1" s="1574"/>
      <c r="T1" s="1574"/>
    </row>
    <row r="2" spans="1:21" s="2" customFormat="1" ht="34.5" customHeight="1" thickBot="1">
      <c r="A2" s="1575" t="s">
        <v>185</v>
      </c>
      <c r="B2" s="1575"/>
      <c r="C2" s="1575"/>
      <c r="D2" s="1575"/>
      <c r="E2" s="1575"/>
      <c r="F2" s="1575"/>
      <c r="G2" s="1575"/>
      <c r="H2" s="1575"/>
      <c r="I2" s="1575"/>
      <c r="J2" s="1575"/>
      <c r="K2" s="1575"/>
      <c r="L2" s="1575"/>
      <c r="M2" s="1575"/>
      <c r="N2" s="1575"/>
      <c r="O2" s="1575"/>
      <c r="P2" s="1575"/>
      <c r="Q2" s="1575"/>
      <c r="R2" s="1575"/>
      <c r="S2" s="1575"/>
      <c r="T2" s="1575"/>
      <c r="U2" s="32"/>
    </row>
    <row r="3" spans="1:21" s="36" customFormat="1" ht="30" customHeight="1">
      <c r="A3" s="1576" t="s">
        <v>0</v>
      </c>
      <c r="B3" s="1577"/>
      <c r="C3" s="1578" t="s">
        <v>55</v>
      </c>
      <c r="D3" s="1579"/>
      <c r="E3" s="1579"/>
      <c r="F3" s="1579"/>
      <c r="G3" s="1579"/>
      <c r="H3" s="1579"/>
      <c r="I3" s="1579"/>
      <c r="J3" s="1579"/>
      <c r="K3" s="1579"/>
      <c r="L3" s="1580"/>
      <c r="M3" s="1578" t="s">
        <v>2</v>
      </c>
      <c r="N3" s="1579"/>
      <c r="O3" s="1579"/>
      <c r="P3" s="1579"/>
      <c r="Q3" s="1579"/>
      <c r="R3" s="1579"/>
      <c r="S3" s="1579"/>
      <c r="T3" s="1580"/>
      <c r="U3" s="16"/>
    </row>
    <row r="4" spans="1:21" s="36" customFormat="1" ht="31.5" customHeight="1">
      <c r="A4" s="1581"/>
      <c r="B4" s="1582"/>
      <c r="C4" s="1583" t="s">
        <v>3</v>
      </c>
      <c r="D4" s="1584"/>
      <c r="E4" s="1584"/>
      <c r="F4" s="1584"/>
      <c r="G4" s="1585"/>
      <c r="H4" s="1583" t="s">
        <v>40</v>
      </c>
      <c r="I4" s="1584"/>
      <c r="J4" s="1584"/>
      <c r="K4" s="1584"/>
      <c r="L4" s="1585"/>
      <c r="M4" s="1583" t="s">
        <v>5</v>
      </c>
      <c r="N4" s="1584"/>
      <c r="O4" s="1584"/>
      <c r="P4" s="1585"/>
      <c r="Q4" s="1583" t="s">
        <v>40</v>
      </c>
      <c r="R4" s="1584"/>
      <c r="S4" s="1584"/>
      <c r="T4" s="1585"/>
      <c r="U4" s="16"/>
    </row>
    <row r="5" spans="1:21" s="36" customFormat="1" ht="33.75" customHeight="1">
      <c r="A5" s="1581"/>
      <c r="B5" s="1582"/>
      <c r="C5" s="1586" t="s">
        <v>7</v>
      </c>
      <c r="D5" s="1583" t="s">
        <v>8</v>
      </c>
      <c r="E5" s="1584"/>
      <c r="F5" s="1584"/>
      <c r="G5" s="1585"/>
      <c r="H5" s="1586" t="s">
        <v>56</v>
      </c>
      <c r="I5" s="1586" t="s">
        <v>57</v>
      </c>
      <c r="J5" s="1583" t="s">
        <v>11</v>
      </c>
      <c r="K5" s="1584"/>
      <c r="L5" s="1585"/>
      <c r="M5" s="1586" t="s">
        <v>36</v>
      </c>
      <c r="N5" s="1583" t="s">
        <v>12</v>
      </c>
      <c r="O5" s="1584"/>
      <c r="P5" s="1585"/>
      <c r="Q5" s="1583" t="s">
        <v>11</v>
      </c>
      <c r="R5" s="1584"/>
      <c r="S5" s="1584"/>
      <c r="T5" s="1585"/>
      <c r="U5" s="21"/>
    </row>
    <row r="6" spans="1:21" s="36" customFormat="1" ht="177.75" customHeight="1" thickBot="1">
      <c r="A6" s="1587"/>
      <c r="B6" s="1588"/>
      <c r="C6" s="1589"/>
      <c r="D6" s="1590" t="s">
        <v>13</v>
      </c>
      <c r="E6" s="1590" t="s">
        <v>14</v>
      </c>
      <c r="F6" s="1590" t="s">
        <v>15</v>
      </c>
      <c r="G6" s="1590" t="s">
        <v>16</v>
      </c>
      <c r="H6" s="1589"/>
      <c r="I6" s="1589"/>
      <c r="J6" s="1590" t="s">
        <v>17</v>
      </c>
      <c r="K6" s="1590" t="s">
        <v>18</v>
      </c>
      <c r="L6" s="1590" t="s">
        <v>19</v>
      </c>
      <c r="M6" s="1589"/>
      <c r="N6" s="1590" t="s">
        <v>20</v>
      </c>
      <c r="O6" s="1590" t="s">
        <v>21</v>
      </c>
      <c r="P6" s="1590" t="s">
        <v>22</v>
      </c>
      <c r="Q6" s="1590" t="s">
        <v>23</v>
      </c>
      <c r="R6" s="1590" t="s">
        <v>24</v>
      </c>
      <c r="S6" s="1590" t="s">
        <v>25</v>
      </c>
      <c r="T6" s="1590" t="s">
        <v>58</v>
      </c>
      <c r="U6" s="21"/>
    </row>
    <row r="7" spans="1:22" s="2" customFormat="1" ht="39.75" customHeight="1" thickBot="1" thickTop="1">
      <c r="A7" s="641">
        <v>1</v>
      </c>
      <c r="B7" s="508" t="s">
        <v>26</v>
      </c>
      <c r="C7" s="500">
        <v>4</v>
      </c>
      <c r="D7" s="710">
        <v>4.5</v>
      </c>
      <c r="E7" s="710">
        <v>5</v>
      </c>
      <c r="F7" s="710">
        <v>5.75</v>
      </c>
      <c r="G7" s="710"/>
      <c r="H7" s="710"/>
      <c r="I7" s="710"/>
      <c r="J7" s="710">
        <v>9</v>
      </c>
      <c r="K7" s="710">
        <v>10</v>
      </c>
      <c r="L7" s="710">
        <v>11</v>
      </c>
      <c r="M7" s="710">
        <v>1</v>
      </c>
      <c r="N7" s="710">
        <v>1.5</v>
      </c>
      <c r="O7" s="710">
        <v>1.75</v>
      </c>
      <c r="P7" s="1391">
        <v>3.25</v>
      </c>
      <c r="Q7" s="710"/>
      <c r="R7" s="710">
        <v>8</v>
      </c>
      <c r="S7" s="710">
        <v>9</v>
      </c>
      <c r="T7" s="1392">
        <v>10</v>
      </c>
      <c r="U7" s="20"/>
      <c r="V7" s="629" t="s">
        <v>219</v>
      </c>
    </row>
    <row r="8" spans="1:22" s="103" customFormat="1" ht="39.75" customHeight="1" thickTop="1">
      <c r="A8" s="642">
        <v>2</v>
      </c>
      <c r="B8" s="508" t="s">
        <v>42</v>
      </c>
      <c r="C8" s="679">
        <v>3.5</v>
      </c>
      <c r="D8" s="679">
        <v>4.5</v>
      </c>
      <c r="E8" s="679">
        <v>5</v>
      </c>
      <c r="F8" s="679">
        <v>6.5</v>
      </c>
      <c r="G8" s="1263"/>
      <c r="H8" s="710">
        <v>8</v>
      </c>
      <c r="I8" s="710">
        <v>8</v>
      </c>
      <c r="J8" s="679">
        <v>10</v>
      </c>
      <c r="K8" s="679">
        <v>11</v>
      </c>
      <c r="L8" s="679">
        <v>12</v>
      </c>
      <c r="M8" s="679">
        <v>1</v>
      </c>
      <c r="N8" s="679">
        <v>1.5</v>
      </c>
      <c r="O8" s="679">
        <v>1.5</v>
      </c>
      <c r="P8" s="679">
        <v>2.5</v>
      </c>
      <c r="Q8" s="679">
        <v>9</v>
      </c>
      <c r="R8" s="679">
        <v>10</v>
      </c>
      <c r="S8" s="679">
        <v>10</v>
      </c>
      <c r="T8" s="679">
        <v>11</v>
      </c>
      <c r="U8" s="102"/>
      <c r="V8" s="630"/>
    </row>
    <row r="9" spans="1:22" s="2" customFormat="1" ht="39.75" customHeight="1">
      <c r="A9" s="641">
        <v>3</v>
      </c>
      <c r="B9" s="1591" t="s">
        <v>41</v>
      </c>
      <c r="C9" s="689">
        <v>1</v>
      </c>
      <c r="D9" s="689">
        <v>1.5</v>
      </c>
      <c r="E9" s="689">
        <v>2.5</v>
      </c>
      <c r="F9" s="689"/>
      <c r="G9" s="689"/>
      <c r="H9" s="689">
        <v>10</v>
      </c>
      <c r="I9" s="689"/>
      <c r="J9" s="689">
        <v>10</v>
      </c>
      <c r="K9" s="689">
        <v>10</v>
      </c>
      <c r="L9" s="689">
        <v>10</v>
      </c>
      <c r="M9" s="689">
        <v>0.25</v>
      </c>
      <c r="N9" s="689">
        <v>0.5</v>
      </c>
      <c r="O9" s="689">
        <v>0.75</v>
      </c>
      <c r="P9" s="689"/>
      <c r="Q9" s="689">
        <v>7.5</v>
      </c>
      <c r="R9" s="689">
        <v>7.5</v>
      </c>
      <c r="S9" s="689">
        <v>7.5</v>
      </c>
      <c r="T9" s="689"/>
      <c r="U9" s="20"/>
      <c r="V9" s="628"/>
    </row>
    <row r="10" spans="1:22" s="2" customFormat="1" ht="39.75" customHeight="1">
      <c r="A10" s="642">
        <v>4</v>
      </c>
      <c r="B10" s="509" t="s">
        <v>59</v>
      </c>
      <c r="C10" s="706">
        <v>2.5</v>
      </c>
      <c r="D10" s="706">
        <v>3</v>
      </c>
      <c r="E10" s="706">
        <v>3</v>
      </c>
      <c r="F10" s="707"/>
      <c r="G10" s="707"/>
      <c r="H10" s="706">
        <v>11.5</v>
      </c>
      <c r="I10" s="707"/>
      <c r="J10" s="706">
        <v>11.5</v>
      </c>
      <c r="K10" s="706">
        <v>11.5</v>
      </c>
      <c r="L10" s="706">
        <v>11.5</v>
      </c>
      <c r="M10" s="706">
        <v>1</v>
      </c>
      <c r="N10" s="706">
        <v>1.5</v>
      </c>
      <c r="O10" s="706">
        <v>1.5</v>
      </c>
      <c r="P10" s="707"/>
      <c r="Q10" s="706">
        <v>10.5</v>
      </c>
      <c r="R10" s="706">
        <v>10.5</v>
      </c>
      <c r="S10" s="707"/>
      <c r="T10" s="706">
        <v>10.5</v>
      </c>
      <c r="U10" s="21"/>
      <c r="V10" s="628"/>
    </row>
    <row r="11" spans="1:22" s="2" customFormat="1" ht="39.75" customHeight="1">
      <c r="A11" s="641">
        <v>5</v>
      </c>
      <c r="B11" s="509" t="s">
        <v>29</v>
      </c>
      <c r="C11" s="710">
        <v>0.25</v>
      </c>
      <c r="D11" s="710"/>
      <c r="E11" s="710"/>
      <c r="F11" s="710"/>
      <c r="G11" s="710"/>
      <c r="H11" s="710">
        <v>12</v>
      </c>
      <c r="I11" s="710"/>
      <c r="J11" s="710">
        <v>12</v>
      </c>
      <c r="K11" s="710">
        <v>12</v>
      </c>
      <c r="L11" s="710">
        <v>12</v>
      </c>
      <c r="M11" s="710"/>
      <c r="N11" s="710"/>
      <c r="O11" s="710"/>
      <c r="P11" s="710"/>
      <c r="Q11" s="710">
        <v>12</v>
      </c>
      <c r="R11" s="710">
        <v>12</v>
      </c>
      <c r="S11" s="710">
        <v>12</v>
      </c>
      <c r="T11" s="710">
        <v>12</v>
      </c>
      <c r="U11" s="20"/>
      <c r="V11" s="628"/>
    </row>
    <row r="12" spans="1:22" s="2" customFormat="1" ht="39.75" customHeight="1">
      <c r="A12" s="642">
        <v>6</v>
      </c>
      <c r="B12" s="508" t="s">
        <v>60</v>
      </c>
      <c r="C12" s="679">
        <v>4</v>
      </c>
      <c r="D12" s="679">
        <v>4.5</v>
      </c>
      <c r="E12" s="679">
        <v>5</v>
      </c>
      <c r="F12" s="679">
        <v>6</v>
      </c>
      <c r="G12" s="721"/>
      <c r="H12" s="679">
        <v>16</v>
      </c>
      <c r="I12" s="721"/>
      <c r="J12" s="679">
        <v>15</v>
      </c>
      <c r="K12" s="679">
        <v>16</v>
      </c>
      <c r="L12" s="679">
        <v>16</v>
      </c>
      <c r="M12" s="679">
        <v>2</v>
      </c>
      <c r="N12" s="679">
        <v>2.5</v>
      </c>
      <c r="O12" s="679">
        <v>3</v>
      </c>
      <c r="P12" s="679">
        <v>3.5</v>
      </c>
      <c r="Q12" s="679">
        <v>14</v>
      </c>
      <c r="R12" s="679">
        <v>15</v>
      </c>
      <c r="S12" s="679">
        <v>15</v>
      </c>
      <c r="T12" s="722"/>
      <c r="U12" s="20"/>
      <c r="V12" s="628"/>
    </row>
    <row r="13" spans="1:22" s="2" customFormat="1" ht="39.75" customHeight="1">
      <c r="A13" s="641">
        <v>7</v>
      </c>
      <c r="B13" s="509" t="s">
        <v>30</v>
      </c>
      <c r="C13" s="710">
        <v>4</v>
      </c>
      <c r="D13" s="710">
        <v>4</v>
      </c>
      <c r="E13" s="710">
        <v>4.5</v>
      </c>
      <c r="F13" s="710"/>
      <c r="G13" s="710"/>
      <c r="H13" s="710">
        <v>14</v>
      </c>
      <c r="I13" s="710">
        <v>14</v>
      </c>
      <c r="J13" s="710"/>
      <c r="K13" s="710"/>
      <c r="L13" s="710"/>
      <c r="M13" s="710">
        <v>1.75</v>
      </c>
      <c r="N13" s="710">
        <v>2</v>
      </c>
      <c r="O13" s="710">
        <v>2.5</v>
      </c>
      <c r="P13" s="710"/>
      <c r="Q13" s="710">
        <v>12</v>
      </c>
      <c r="R13" s="723"/>
      <c r="S13" s="723"/>
      <c r="T13" s="723"/>
      <c r="U13" s="20"/>
      <c r="V13" s="628"/>
    </row>
    <row r="14" spans="1:22" s="2" customFormat="1" ht="39.75" customHeight="1">
      <c r="A14" s="642">
        <v>8</v>
      </c>
      <c r="B14" s="509" t="s">
        <v>61</v>
      </c>
      <c r="C14" s="679">
        <v>4</v>
      </c>
      <c r="D14" s="679">
        <v>4.5</v>
      </c>
      <c r="E14" s="679">
        <v>6</v>
      </c>
      <c r="F14" s="702"/>
      <c r="G14" s="702"/>
      <c r="H14" s="679">
        <v>14</v>
      </c>
      <c r="I14" s="1303"/>
      <c r="J14" s="679">
        <v>13</v>
      </c>
      <c r="K14" s="679">
        <v>14</v>
      </c>
      <c r="L14" s="679"/>
      <c r="M14" s="679">
        <v>3</v>
      </c>
      <c r="N14" s="679">
        <v>3.5</v>
      </c>
      <c r="O14" s="679">
        <v>5</v>
      </c>
      <c r="P14" s="679">
        <v>5</v>
      </c>
      <c r="Q14" s="702"/>
      <c r="R14" s="679">
        <v>14</v>
      </c>
      <c r="S14" s="679">
        <v>15</v>
      </c>
      <c r="T14" s="722"/>
      <c r="U14" s="20"/>
      <c r="V14" s="275"/>
    </row>
    <row r="15" spans="1:22" s="2" customFormat="1" ht="39.75" customHeight="1">
      <c r="A15" s="641">
        <v>9</v>
      </c>
      <c r="B15" s="508" t="s">
        <v>62</v>
      </c>
      <c r="C15" s="710">
        <v>1</v>
      </c>
      <c r="D15" s="710">
        <v>0.5</v>
      </c>
      <c r="E15" s="710">
        <v>0.5</v>
      </c>
      <c r="F15" s="710">
        <v>0.5</v>
      </c>
      <c r="G15" s="710"/>
      <c r="H15" s="710">
        <v>15</v>
      </c>
      <c r="I15" s="710"/>
      <c r="J15" s="710">
        <v>14</v>
      </c>
      <c r="K15" s="710">
        <v>14</v>
      </c>
      <c r="L15" s="710">
        <v>14</v>
      </c>
      <c r="M15" s="710">
        <v>0.5</v>
      </c>
      <c r="N15" s="710">
        <v>0.5</v>
      </c>
      <c r="O15" s="710">
        <v>0.5</v>
      </c>
      <c r="P15" s="710">
        <v>0.5</v>
      </c>
      <c r="Q15" s="710">
        <v>13</v>
      </c>
      <c r="R15" s="710">
        <v>13</v>
      </c>
      <c r="S15" s="710">
        <v>13</v>
      </c>
      <c r="T15" s="710">
        <v>13</v>
      </c>
      <c r="U15" s="21"/>
      <c r="V15" s="628"/>
    </row>
    <row r="16" spans="1:22" s="2" customFormat="1" ht="39.75" customHeight="1">
      <c r="A16" s="642">
        <v>10</v>
      </c>
      <c r="B16" s="509" t="s">
        <v>63</v>
      </c>
      <c r="C16" s="710">
        <v>3</v>
      </c>
      <c r="D16" s="710">
        <v>3.5</v>
      </c>
      <c r="E16" s="710">
        <v>4</v>
      </c>
      <c r="F16" s="710"/>
      <c r="G16" s="710"/>
      <c r="H16" s="710">
        <v>12</v>
      </c>
      <c r="I16" s="710">
        <v>12</v>
      </c>
      <c r="J16" s="710">
        <v>12</v>
      </c>
      <c r="K16" s="710"/>
      <c r="L16" s="710"/>
      <c r="M16" s="710">
        <v>1.5</v>
      </c>
      <c r="N16" s="710">
        <v>2</v>
      </c>
      <c r="O16" s="710">
        <v>2.5</v>
      </c>
      <c r="P16" s="710">
        <v>2.5</v>
      </c>
      <c r="Q16" s="710"/>
      <c r="R16" s="710"/>
      <c r="S16" s="710">
        <v>12</v>
      </c>
      <c r="T16" s="710"/>
      <c r="U16" s="276">
        <v>0</v>
      </c>
      <c r="V16" s="628"/>
    </row>
    <row r="17" spans="1:22" s="2" customFormat="1" ht="39.75" customHeight="1">
      <c r="A17" s="641">
        <v>11</v>
      </c>
      <c r="B17" s="509" t="s">
        <v>31</v>
      </c>
      <c r="C17" s="710">
        <v>6</v>
      </c>
      <c r="D17" s="710"/>
      <c r="E17" s="710">
        <v>7</v>
      </c>
      <c r="F17" s="710">
        <v>7</v>
      </c>
      <c r="G17" s="710"/>
      <c r="H17" s="710">
        <v>16</v>
      </c>
      <c r="I17" s="710">
        <v>15</v>
      </c>
      <c r="J17" s="710">
        <v>15</v>
      </c>
      <c r="K17" s="710"/>
      <c r="L17" s="710"/>
      <c r="M17" s="710">
        <v>4</v>
      </c>
      <c r="N17" s="710"/>
      <c r="O17" s="710">
        <v>5</v>
      </c>
      <c r="P17" s="710">
        <v>5</v>
      </c>
      <c r="Q17" s="710">
        <v>14</v>
      </c>
      <c r="R17" s="710"/>
      <c r="S17" s="710"/>
      <c r="T17" s="710"/>
      <c r="U17" s="21"/>
      <c r="V17" s="628"/>
    </row>
    <row r="18" spans="1:22" s="24" customFormat="1" ht="39.75" customHeight="1">
      <c r="A18" s="642">
        <v>12</v>
      </c>
      <c r="B18" s="509" t="s">
        <v>32</v>
      </c>
      <c r="C18" s="710">
        <v>4.45</v>
      </c>
      <c r="D18" s="710">
        <v>5.13</v>
      </c>
      <c r="E18" s="710">
        <v>5.38</v>
      </c>
      <c r="F18" s="710"/>
      <c r="G18" s="710"/>
      <c r="H18" s="710">
        <v>13</v>
      </c>
      <c r="I18" s="710">
        <v>13</v>
      </c>
      <c r="J18" s="710">
        <v>13</v>
      </c>
      <c r="K18" s="710">
        <v>14</v>
      </c>
      <c r="L18" s="710">
        <v>15</v>
      </c>
      <c r="M18" s="710">
        <v>2.06</v>
      </c>
      <c r="N18" s="710">
        <v>3.38</v>
      </c>
      <c r="O18" s="710">
        <v>3.63</v>
      </c>
      <c r="P18" s="710"/>
      <c r="Q18" s="710">
        <v>13</v>
      </c>
      <c r="R18" s="710">
        <v>14</v>
      </c>
      <c r="S18" s="710">
        <v>15</v>
      </c>
      <c r="T18" s="1592"/>
      <c r="U18" s="23"/>
      <c r="V18" s="631"/>
    </row>
    <row r="19" spans="1:22" s="2" customFormat="1" ht="39.75" customHeight="1">
      <c r="A19" s="641">
        <v>13</v>
      </c>
      <c r="B19" s="508" t="s">
        <v>33</v>
      </c>
      <c r="C19" s="710">
        <v>1</v>
      </c>
      <c r="D19" s="710">
        <v>1</v>
      </c>
      <c r="E19" s="710">
        <v>1.38</v>
      </c>
      <c r="F19" s="710"/>
      <c r="G19" s="710"/>
      <c r="H19" s="710">
        <v>12</v>
      </c>
      <c r="I19" s="710"/>
      <c r="J19" s="710"/>
      <c r="K19" s="710">
        <v>11</v>
      </c>
      <c r="L19" s="710"/>
      <c r="M19" s="710"/>
      <c r="N19" s="710"/>
      <c r="O19" s="710"/>
      <c r="P19" s="710"/>
      <c r="Q19" s="710"/>
      <c r="R19" s="710">
        <v>12</v>
      </c>
      <c r="S19" s="710"/>
      <c r="T19" s="710"/>
      <c r="U19" s="20"/>
      <c r="V19" s="628"/>
    </row>
    <row r="20" spans="1:22" s="24" customFormat="1" ht="39.75" customHeight="1">
      <c r="A20" s="642">
        <v>14</v>
      </c>
      <c r="B20" s="509" t="s">
        <v>38</v>
      </c>
      <c r="C20" s="710">
        <v>0.005</v>
      </c>
      <c r="D20" s="710">
        <v>2</v>
      </c>
      <c r="E20" s="710">
        <v>3</v>
      </c>
      <c r="F20" s="710">
        <v>3.75</v>
      </c>
      <c r="G20" s="710">
        <v>3.75</v>
      </c>
      <c r="H20" s="710">
        <v>10</v>
      </c>
      <c r="I20" s="710"/>
      <c r="J20" s="710">
        <v>12</v>
      </c>
      <c r="K20" s="710">
        <v>12</v>
      </c>
      <c r="L20" s="710">
        <v>12</v>
      </c>
      <c r="M20" s="710">
        <v>0.005</v>
      </c>
      <c r="N20" s="710">
        <v>1</v>
      </c>
      <c r="O20" s="710">
        <v>2</v>
      </c>
      <c r="P20" s="710">
        <v>2.5</v>
      </c>
      <c r="Q20" s="710">
        <v>10</v>
      </c>
      <c r="R20" s="710">
        <v>10</v>
      </c>
      <c r="S20" s="710">
        <v>10</v>
      </c>
      <c r="T20" s="710"/>
      <c r="U20" s="25"/>
      <c r="V20" s="631"/>
    </row>
    <row r="21" spans="1:22" s="2" customFormat="1" ht="39.75" customHeight="1">
      <c r="A21" s="641">
        <v>15</v>
      </c>
      <c r="B21" s="509" t="s">
        <v>34</v>
      </c>
      <c r="C21" s="710">
        <v>5</v>
      </c>
      <c r="D21" s="710">
        <v>6</v>
      </c>
      <c r="E21" s="710">
        <v>6.5</v>
      </c>
      <c r="F21" s="710">
        <v>9</v>
      </c>
      <c r="G21" s="710"/>
      <c r="H21" s="710">
        <v>18</v>
      </c>
      <c r="I21" s="709">
        <v>12</v>
      </c>
      <c r="J21" s="710">
        <v>10</v>
      </c>
      <c r="K21" s="710"/>
      <c r="L21" s="710">
        <v>13</v>
      </c>
      <c r="M21" s="710">
        <v>3</v>
      </c>
      <c r="N21" s="710">
        <v>4</v>
      </c>
      <c r="O21" s="710">
        <v>4.5</v>
      </c>
      <c r="P21" s="710"/>
      <c r="Q21" s="710">
        <v>11</v>
      </c>
      <c r="R21" s="710">
        <v>10</v>
      </c>
      <c r="S21" s="709">
        <v>10</v>
      </c>
      <c r="T21" s="709"/>
      <c r="U21" s="20"/>
      <c r="V21" s="628"/>
    </row>
    <row r="22" spans="1:22" s="2" customFormat="1" ht="39.75" customHeight="1">
      <c r="A22" s="642">
        <v>16</v>
      </c>
      <c r="B22" s="508" t="s">
        <v>64</v>
      </c>
      <c r="C22" s="710">
        <v>3</v>
      </c>
      <c r="D22" s="710"/>
      <c r="E22" s="710">
        <v>4</v>
      </c>
      <c r="F22" s="710">
        <v>5</v>
      </c>
      <c r="G22" s="710"/>
      <c r="H22" s="710">
        <v>15</v>
      </c>
      <c r="I22" s="710">
        <v>14</v>
      </c>
      <c r="J22" s="710">
        <v>14</v>
      </c>
      <c r="K22" s="710">
        <v>15</v>
      </c>
      <c r="L22" s="710"/>
      <c r="M22" s="710">
        <v>1.5</v>
      </c>
      <c r="N22" s="710"/>
      <c r="O22" s="710">
        <v>1.75</v>
      </c>
      <c r="P22" s="710"/>
      <c r="Q22" s="710">
        <v>14</v>
      </c>
      <c r="R22" s="710"/>
      <c r="S22" s="710"/>
      <c r="T22" s="710"/>
      <c r="U22" s="20"/>
      <c r="V22" s="632"/>
    </row>
    <row r="23" spans="1:22" s="2" customFormat="1" ht="39.75" customHeight="1">
      <c r="A23" s="641">
        <v>17</v>
      </c>
      <c r="B23" s="509" t="s">
        <v>96</v>
      </c>
      <c r="C23" s="710">
        <v>2.5</v>
      </c>
      <c r="D23" s="710">
        <v>4</v>
      </c>
      <c r="E23" s="710">
        <v>5.5</v>
      </c>
      <c r="F23" s="710"/>
      <c r="G23" s="710"/>
      <c r="H23" s="710">
        <v>25</v>
      </c>
      <c r="I23" s="710">
        <v>25</v>
      </c>
      <c r="J23" s="710">
        <v>25</v>
      </c>
      <c r="K23" s="710"/>
      <c r="L23" s="710"/>
      <c r="M23" s="710">
        <v>1</v>
      </c>
      <c r="N23" s="710"/>
      <c r="O23" s="710"/>
      <c r="P23" s="710"/>
      <c r="Q23" s="710">
        <v>25</v>
      </c>
      <c r="R23" s="710"/>
      <c r="S23" s="710"/>
      <c r="T23" s="710"/>
      <c r="U23" s="277">
        <v>0</v>
      </c>
      <c r="V23" s="629"/>
    </row>
    <row r="24" spans="1:22" s="2" customFormat="1" ht="39.75" customHeight="1">
      <c r="A24" s="642">
        <v>18</v>
      </c>
      <c r="B24" s="509" t="s">
        <v>81</v>
      </c>
      <c r="C24" s="710">
        <v>1</v>
      </c>
      <c r="D24" s="710"/>
      <c r="E24" s="710">
        <v>3</v>
      </c>
      <c r="F24" s="710">
        <v>4</v>
      </c>
      <c r="G24" s="710"/>
      <c r="H24" s="710">
        <v>11</v>
      </c>
      <c r="I24" s="710">
        <v>11</v>
      </c>
      <c r="J24" s="710">
        <v>11</v>
      </c>
      <c r="K24" s="710"/>
      <c r="L24" s="710"/>
      <c r="M24" s="710">
        <v>1</v>
      </c>
      <c r="N24" s="710"/>
      <c r="O24" s="710">
        <v>2</v>
      </c>
      <c r="P24" s="710">
        <v>3</v>
      </c>
      <c r="Q24" s="710">
        <v>11</v>
      </c>
      <c r="R24" s="710"/>
      <c r="S24" s="710"/>
      <c r="T24" s="710"/>
      <c r="U24" s="37"/>
      <c r="V24" s="629"/>
    </row>
    <row r="25" spans="1:22" s="2" customFormat="1" ht="39.75" customHeight="1">
      <c r="A25" s="641">
        <v>19</v>
      </c>
      <c r="B25" s="509" t="s">
        <v>44</v>
      </c>
      <c r="C25" s="710">
        <v>8</v>
      </c>
      <c r="D25" s="710">
        <v>9</v>
      </c>
      <c r="E25" s="710">
        <v>10</v>
      </c>
      <c r="F25" s="710"/>
      <c r="G25" s="710"/>
      <c r="H25" s="710">
        <v>14</v>
      </c>
      <c r="I25" s="710">
        <v>14</v>
      </c>
      <c r="J25" s="710">
        <v>12</v>
      </c>
      <c r="K25" s="710">
        <v>13</v>
      </c>
      <c r="L25" s="710"/>
      <c r="M25" s="710">
        <v>2</v>
      </c>
      <c r="N25" s="710">
        <v>2.5</v>
      </c>
      <c r="O25" s="710">
        <v>3</v>
      </c>
      <c r="P25" s="710"/>
      <c r="Q25" s="710">
        <v>13</v>
      </c>
      <c r="R25" s="710"/>
      <c r="S25" s="710"/>
      <c r="T25" s="710"/>
      <c r="U25" s="277">
        <v>0</v>
      </c>
      <c r="V25" s="629"/>
    </row>
    <row r="26" spans="1:22" s="2" customFormat="1" ht="60.75" customHeight="1">
      <c r="A26" s="642">
        <v>20</v>
      </c>
      <c r="B26" s="509" t="s">
        <v>66</v>
      </c>
      <c r="C26" s="710">
        <v>2.5</v>
      </c>
      <c r="D26" s="710">
        <v>4.25</v>
      </c>
      <c r="E26" s="710">
        <v>4.5</v>
      </c>
      <c r="F26" s="710">
        <v>4.75</v>
      </c>
      <c r="G26" s="710"/>
      <c r="H26" s="710">
        <v>16</v>
      </c>
      <c r="I26" s="710">
        <v>16</v>
      </c>
      <c r="J26" s="710">
        <v>12</v>
      </c>
      <c r="K26" s="710"/>
      <c r="L26" s="710"/>
      <c r="M26" s="710">
        <v>1</v>
      </c>
      <c r="N26" s="710">
        <v>1</v>
      </c>
      <c r="O26" s="710">
        <v>1.5</v>
      </c>
      <c r="P26" s="710">
        <v>1.8</v>
      </c>
      <c r="Q26" s="710">
        <v>15</v>
      </c>
      <c r="R26" s="710"/>
      <c r="S26" s="710">
        <v>1.75</v>
      </c>
      <c r="T26" s="710"/>
      <c r="U26" s="20"/>
      <c r="V26" s="629"/>
    </row>
    <row r="27" spans="1:21" s="2" customFormat="1" ht="39.75" customHeight="1">
      <c r="A27" s="641">
        <v>21</v>
      </c>
      <c r="B27" s="509" t="s">
        <v>43</v>
      </c>
      <c r="C27" s="710">
        <v>2.5</v>
      </c>
      <c r="D27" s="710">
        <v>3</v>
      </c>
      <c r="E27" s="710">
        <v>3.35</v>
      </c>
      <c r="F27" s="710">
        <v>3.75</v>
      </c>
      <c r="G27" s="710"/>
      <c r="H27" s="710">
        <v>11</v>
      </c>
      <c r="I27" s="710">
        <v>11</v>
      </c>
      <c r="J27" s="710">
        <v>11</v>
      </c>
      <c r="K27" s="710"/>
      <c r="L27" s="710"/>
      <c r="M27" s="710">
        <v>1</v>
      </c>
      <c r="N27" s="710">
        <v>1.5</v>
      </c>
      <c r="O27" s="710">
        <v>1.75</v>
      </c>
      <c r="P27" s="710">
        <v>2</v>
      </c>
      <c r="Q27" s="710">
        <v>9</v>
      </c>
      <c r="R27" s="710"/>
      <c r="S27" s="710"/>
      <c r="T27" s="710"/>
      <c r="U27" s="20"/>
    </row>
    <row r="28" spans="1:22" s="2" customFormat="1" ht="39.75" customHeight="1">
      <c r="A28" s="642">
        <v>22</v>
      </c>
      <c r="B28" s="511" t="s">
        <v>80</v>
      </c>
      <c r="C28" s="710">
        <v>2</v>
      </c>
      <c r="D28" s="710">
        <v>2.5</v>
      </c>
      <c r="E28" s="710">
        <v>3</v>
      </c>
      <c r="F28" s="710"/>
      <c r="G28" s="710"/>
      <c r="H28" s="710">
        <v>25</v>
      </c>
      <c r="I28" s="710"/>
      <c r="J28" s="710">
        <v>20</v>
      </c>
      <c r="K28" s="710"/>
      <c r="L28" s="710"/>
      <c r="M28" s="710">
        <v>0.5</v>
      </c>
      <c r="N28" s="710">
        <v>1</v>
      </c>
      <c r="O28" s="710">
        <v>1</v>
      </c>
      <c r="P28" s="710"/>
      <c r="Q28" s="710">
        <v>15</v>
      </c>
      <c r="R28" s="710"/>
      <c r="S28" s="710"/>
      <c r="T28" s="710"/>
      <c r="U28" s="20"/>
      <c r="V28" s="629"/>
    </row>
    <row r="29" spans="1:22" s="2" customFormat="1" ht="39.75" customHeight="1">
      <c r="A29" s="641">
        <v>23</v>
      </c>
      <c r="B29" s="508" t="s">
        <v>67</v>
      </c>
      <c r="C29" s="710">
        <v>5</v>
      </c>
      <c r="D29" s="710">
        <v>6</v>
      </c>
      <c r="E29" s="710">
        <v>6.5</v>
      </c>
      <c r="F29" s="710">
        <v>6.5</v>
      </c>
      <c r="G29" s="710"/>
      <c r="H29" s="710">
        <v>15</v>
      </c>
      <c r="I29" s="710">
        <v>15</v>
      </c>
      <c r="J29" s="710">
        <v>10.5</v>
      </c>
      <c r="K29" s="710">
        <v>11</v>
      </c>
      <c r="L29" s="710"/>
      <c r="M29" s="710">
        <v>2.5</v>
      </c>
      <c r="N29" s="710">
        <v>3.5</v>
      </c>
      <c r="O29" s="710">
        <v>4</v>
      </c>
      <c r="P29" s="710">
        <v>4</v>
      </c>
      <c r="Q29" s="710"/>
      <c r="R29" s="710"/>
      <c r="S29" s="710"/>
      <c r="T29" s="710"/>
      <c r="U29" s="20"/>
      <c r="V29" s="629"/>
    </row>
    <row r="30" spans="1:21" s="2" customFormat="1" ht="39.75" customHeight="1">
      <c r="A30" s="642">
        <v>24</v>
      </c>
      <c r="B30" s="509" t="s">
        <v>68</v>
      </c>
      <c r="C30" s="679"/>
      <c r="D30" s="679">
        <v>1.5</v>
      </c>
      <c r="E30" s="679">
        <v>2.38</v>
      </c>
      <c r="F30" s="679">
        <v>3.25</v>
      </c>
      <c r="G30" s="679"/>
      <c r="H30" s="679"/>
      <c r="I30" s="679"/>
      <c r="J30" s="679">
        <v>8</v>
      </c>
      <c r="K30" s="679"/>
      <c r="L30" s="679"/>
      <c r="M30" s="679"/>
      <c r="N30" s="679">
        <v>2</v>
      </c>
      <c r="O30" s="679">
        <v>2.25</v>
      </c>
      <c r="P30" s="679">
        <v>2.5</v>
      </c>
      <c r="Q30" s="679">
        <v>8</v>
      </c>
      <c r="R30" s="679"/>
      <c r="S30" s="679"/>
      <c r="T30" s="679">
        <v>6.5</v>
      </c>
      <c r="U30" s="20"/>
    </row>
    <row r="31" spans="1:22" s="24" customFormat="1" ht="39.75" customHeight="1">
      <c r="A31" s="641">
        <v>25</v>
      </c>
      <c r="B31" s="508" t="s">
        <v>69</v>
      </c>
      <c r="C31" s="710">
        <v>7</v>
      </c>
      <c r="D31" s="710">
        <v>8</v>
      </c>
      <c r="E31" s="710">
        <v>9.25</v>
      </c>
      <c r="F31" s="710">
        <v>9</v>
      </c>
      <c r="G31" s="710"/>
      <c r="H31" s="710">
        <v>11.5</v>
      </c>
      <c r="I31" s="710">
        <v>11</v>
      </c>
      <c r="J31" s="710">
        <v>9.5</v>
      </c>
      <c r="K31" s="710">
        <v>9.5</v>
      </c>
      <c r="L31" s="710">
        <v>14</v>
      </c>
      <c r="M31" s="710">
        <v>3</v>
      </c>
      <c r="N31" s="710">
        <v>4</v>
      </c>
      <c r="O31" s="710">
        <v>5</v>
      </c>
      <c r="P31" s="710">
        <v>5.5</v>
      </c>
      <c r="Q31" s="710">
        <v>9.5</v>
      </c>
      <c r="R31" s="710"/>
      <c r="S31" s="710"/>
      <c r="T31" s="710"/>
      <c r="U31" s="23"/>
      <c r="V31" s="633"/>
    </row>
    <row r="32" spans="1:22" s="24" customFormat="1" ht="39.75" customHeight="1">
      <c r="A32" s="641">
        <v>26</v>
      </c>
      <c r="B32" s="1593" t="s">
        <v>83</v>
      </c>
      <c r="C32" s="724"/>
      <c r="D32" s="724"/>
      <c r="E32" s="724"/>
      <c r="F32" s="724"/>
      <c r="G32" s="724"/>
      <c r="H32" s="724"/>
      <c r="I32" s="724"/>
      <c r="J32" s="724"/>
      <c r="K32" s="724"/>
      <c r="L32" s="724"/>
      <c r="M32" s="724"/>
      <c r="N32" s="710">
        <v>2</v>
      </c>
      <c r="O32" s="710"/>
      <c r="P32" s="710"/>
      <c r="Q32" s="710">
        <v>11</v>
      </c>
      <c r="R32" s="710">
        <v>12</v>
      </c>
      <c r="S32" s="710">
        <v>13</v>
      </c>
      <c r="T32" s="710">
        <v>13</v>
      </c>
      <c r="U32" s="23"/>
      <c r="V32" s="633"/>
    </row>
    <row r="33" spans="1:22" s="2" customFormat="1" ht="39.75" customHeight="1">
      <c r="A33" s="641">
        <v>27</v>
      </c>
      <c r="B33" s="509" t="s">
        <v>79</v>
      </c>
      <c r="C33" s="710"/>
      <c r="D33" s="710"/>
      <c r="E33" s="710"/>
      <c r="F33" s="710"/>
      <c r="G33" s="710"/>
      <c r="H33" s="710"/>
      <c r="I33" s="710"/>
      <c r="J33" s="710"/>
      <c r="K33" s="710"/>
      <c r="L33" s="710"/>
      <c r="M33" s="710"/>
      <c r="N33" s="710">
        <v>1.63</v>
      </c>
      <c r="O33" s="710"/>
      <c r="P33" s="710"/>
      <c r="Q33" s="710">
        <v>14.48</v>
      </c>
      <c r="R33" s="710">
        <v>14.48</v>
      </c>
      <c r="S33" s="710">
        <v>14.48</v>
      </c>
      <c r="T33" s="710">
        <v>14.48</v>
      </c>
      <c r="U33" s="20"/>
      <c r="V33" s="629"/>
    </row>
    <row r="34" spans="1:22" s="24" customFormat="1" ht="39.75" customHeight="1">
      <c r="A34" s="642">
        <v>28</v>
      </c>
      <c r="B34" s="509" t="s">
        <v>46</v>
      </c>
      <c r="C34" s="710">
        <v>5</v>
      </c>
      <c r="D34" s="710">
        <v>5.5</v>
      </c>
      <c r="E34" s="710">
        <v>6</v>
      </c>
      <c r="F34" s="710"/>
      <c r="G34" s="710"/>
      <c r="H34" s="710">
        <v>15</v>
      </c>
      <c r="I34" s="710"/>
      <c r="J34" s="710">
        <v>15</v>
      </c>
      <c r="K34" s="710">
        <v>15</v>
      </c>
      <c r="L34" s="710">
        <v>15</v>
      </c>
      <c r="M34" s="710">
        <v>3.25</v>
      </c>
      <c r="N34" s="710">
        <v>3.5</v>
      </c>
      <c r="O34" s="710">
        <v>4</v>
      </c>
      <c r="P34" s="710"/>
      <c r="Q34" s="710">
        <v>15</v>
      </c>
      <c r="R34" s="710">
        <v>15</v>
      </c>
      <c r="S34" s="710">
        <v>15</v>
      </c>
      <c r="T34" s="710">
        <v>15</v>
      </c>
      <c r="U34" s="23"/>
      <c r="V34" s="631"/>
    </row>
    <row r="35" spans="1:22" s="24" customFormat="1" ht="39.75" customHeight="1">
      <c r="A35" s="641">
        <v>29</v>
      </c>
      <c r="B35" s="113" t="s">
        <v>51</v>
      </c>
      <c r="C35" s="710">
        <v>5</v>
      </c>
      <c r="D35" s="710">
        <v>6</v>
      </c>
      <c r="E35" s="710">
        <v>7</v>
      </c>
      <c r="F35" s="710">
        <v>8</v>
      </c>
      <c r="G35" s="710"/>
      <c r="H35" s="710"/>
      <c r="I35" s="710"/>
      <c r="J35" s="710">
        <v>14</v>
      </c>
      <c r="K35" s="710">
        <v>15</v>
      </c>
      <c r="L35" s="710">
        <v>16</v>
      </c>
      <c r="M35" s="710">
        <v>2.5</v>
      </c>
      <c r="N35" s="710">
        <v>3</v>
      </c>
      <c r="O35" s="710">
        <v>4</v>
      </c>
      <c r="P35" s="710"/>
      <c r="Q35" s="710">
        <v>12</v>
      </c>
      <c r="R35" s="710">
        <v>11</v>
      </c>
      <c r="S35" s="710">
        <v>10</v>
      </c>
      <c r="T35" s="710"/>
      <c r="U35" s="23"/>
      <c r="V35" s="631"/>
    </row>
    <row r="36" spans="1:22" s="18" customFormat="1" ht="39.75" customHeight="1">
      <c r="A36" s="642">
        <v>30</v>
      </c>
      <c r="B36" s="113" t="s">
        <v>70</v>
      </c>
      <c r="C36" s="710">
        <v>1</v>
      </c>
      <c r="D36" s="710"/>
      <c r="E36" s="710"/>
      <c r="F36" s="710"/>
      <c r="G36" s="710"/>
      <c r="H36" s="710"/>
      <c r="I36" s="710"/>
      <c r="J36" s="710">
        <v>9</v>
      </c>
      <c r="K36" s="710">
        <v>9</v>
      </c>
      <c r="L36" s="710"/>
      <c r="M36" s="710"/>
      <c r="N36" s="710"/>
      <c r="O36" s="710"/>
      <c r="P36" s="710"/>
      <c r="Q36" s="710"/>
      <c r="R36" s="710"/>
      <c r="S36" s="710"/>
      <c r="T36" s="710"/>
      <c r="U36" s="26"/>
      <c r="V36" s="634"/>
    </row>
    <row r="37" spans="1:22" s="24" customFormat="1" ht="39.75" customHeight="1">
      <c r="A37" s="641">
        <v>31</v>
      </c>
      <c r="B37" s="113" t="s">
        <v>48</v>
      </c>
      <c r="C37" s="710">
        <v>2</v>
      </c>
      <c r="D37" s="710">
        <v>4.5</v>
      </c>
      <c r="E37" s="710">
        <v>3.5</v>
      </c>
      <c r="F37" s="710">
        <v>3.75</v>
      </c>
      <c r="G37" s="710">
        <v>4</v>
      </c>
      <c r="H37" s="710">
        <v>11</v>
      </c>
      <c r="I37" s="710">
        <v>10</v>
      </c>
      <c r="J37" s="710">
        <v>11</v>
      </c>
      <c r="K37" s="710">
        <v>12</v>
      </c>
      <c r="L37" s="710">
        <v>13</v>
      </c>
      <c r="M37" s="710">
        <v>2</v>
      </c>
      <c r="N37" s="710">
        <v>2.75</v>
      </c>
      <c r="O37" s="710">
        <v>2.75</v>
      </c>
      <c r="P37" s="710">
        <v>3.5</v>
      </c>
      <c r="Q37" s="710">
        <v>10.5</v>
      </c>
      <c r="R37" s="710">
        <v>10.5</v>
      </c>
      <c r="S37" s="710">
        <v>11.5</v>
      </c>
      <c r="T37" s="710">
        <v>12</v>
      </c>
      <c r="U37" s="23"/>
      <c r="V37" s="631"/>
    </row>
    <row r="38" spans="1:22" s="142" customFormat="1" ht="65.25" customHeight="1">
      <c r="A38" s="642">
        <v>32</v>
      </c>
      <c r="B38" s="114" t="s">
        <v>72</v>
      </c>
      <c r="C38" s="710">
        <v>3.5</v>
      </c>
      <c r="D38" s="710">
        <v>4.5</v>
      </c>
      <c r="E38" s="710">
        <v>5.4</v>
      </c>
      <c r="F38" s="710">
        <v>5.8</v>
      </c>
      <c r="G38" s="710"/>
      <c r="H38" s="710">
        <v>14</v>
      </c>
      <c r="I38" s="710">
        <v>14</v>
      </c>
      <c r="J38" s="710">
        <v>12</v>
      </c>
      <c r="K38" s="710">
        <v>12.5</v>
      </c>
      <c r="L38" s="710">
        <v>13</v>
      </c>
      <c r="M38" s="710">
        <v>2</v>
      </c>
      <c r="N38" s="710">
        <v>2.5</v>
      </c>
      <c r="O38" s="710">
        <v>3</v>
      </c>
      <c r="P38" s="710">
        <v>3.9</v>
      </c>
      <c r="Q38" s="710">
        <v>12</v>
      </c>
      <c r="R38" s="710">
        <v>13</v>
      </c>
      <c r="S38" s="710">
        <v>14</v>
      </c>
      <c r="T38" s="710"/>
      <c r="V38" s="636"/>
    </row>
    <row r="39" spans="1:22" s="142" customFormat="1" ht="51.75" customHeight="1">
      <c r="A39" s="641">
        <v>33</v>
      </c>
      <c r="B39" s="113" t="s">
        <v>73</v>
      </c>
      <c r="C39" s="710">
        <v>4</v>
      </c>
      <c r="D39" s="710">
        <v>3.5</v>
      </c>
      <c r="E39" s="710">
        <v>4.75</v>
      </c>
      <c r="F39" s="710">
        <v>6</v>
      </c>
      <c r="G39" s="710">
        <v>7</v>
      </c>
      <c r="H39" s="710">
        <v>12</v>
      </c>
      <c r="I39" s="710">
        <v>12</v>
      </c>
      <c r="J39" s="710">
        <v>13</v>
      </c>
      <c r="K39" s="710">
        <v>13.5</v>
      </c>
      <c r="L39" s="710">
        <v>14</v>
      </c>
      <c r="M39" s="710">
        <v>3</v>
      </c>
      <c r="N39" s="710">
        <v>4</v>
      </c>
      <c r="O39" s="710">
        <v>5</v>
      </c>
      <c r="P39" s="710">
        <v>5.75</v>
      </c>
      <c r="Q39" s="710">
        <v>9</v>
      </c>
      <c r="R39" s="710">
        <v>10</v>
      </c>
      <c r="S39" s="710">
        <v>11</v>
      </c>
      <c r="T39" s="710">
        <v>12</v>
      </c>
      <c r="V39" s="635"/>
    </row>
    <row r="40" spans="1:22" s="142" customFormat="1" ht="39.75" customHeight="1">
      <c r="A40" s="642">
        <v>34</v>
      </c>
      <c r="B40" s="113" t="s">
        <v>74</v>
      </c>
      <c r="C40" s="710"/>
      <c r="D40" s="710"/>
      <c r="E40" s="710">
        <v>6</v>
      </c>
      <c r="F40" s="710"/>
      <c r="G40" s="710"/>
      <c r="H40" s="710"/>
      <c r="I40" s="710"/>
      <c r="J40" s="710"/>
      <c r="K40" s="710">
        <v>8</v>
      </c>
      <c r="L40" s="710"/>
      <c r="M40" s="710"/>
      <c r="N40" s="710"/>
      <c r="O40" s="710"/>
      <c r="P40" s="710"/>
      <c r="Q40" s="710"/>
      <c r="R40" s="710"/>
      <c r="S40" s="710"/>
      <c r="T40" s="710"/>
      <c r="V40" s="635"/>
    </row>
    <row r="41" spans="1:22" s="24" customFormat="1" ht="39.75" customHeight="1">
      <c r="A41" s="643">
        <v>35</v>
      </c>
      <c r="B41" s="279" t="s">
        <v>112</v>
      </c>
      <c r="C41" s="710">
        <v>4</v>
      </c>
      <c r="D41" s="710">
        <v>5.2</v>
      </c>
      <c r="E41" s="710">
        <v>5.3</v>
      </c>
      <c r="F41" s="710"/>
      <c r="G41" s="710"/>
      <c r="H41" s="710">
        <v>10.5</v>
      </c>
      <c r="I41" s="710"/>
      <c r="J41" s="710">
        <v>12.5</v>
      </c>
      <c r="K41" s="710">
        <v>13.5</v>
      </c>
      <c r="L41" s="710"/>
      <c r="M41" s="710">
        <v>1.5</v>
      </c>
      <c r="N41" s="710">
        <v>1.9</v>
      </c>
      <c r="O41" s="710">
        <v>2.58</v>
      </c>
      <c r="P41" s="710">
        <v>5</v>
      </c>
      <c r="Q41" s="710">
        <v>9.75</v>
      </c>
      <c r="R41" s="710">
        <v>10.75</v>
      </c>
      <c r="S41" s="710">
        <v>10.75</v>
      </c>
      <c r="T41" s="710">
        <v>11.5</v>
      </c>
      <c r="V41" s="631"/>
    </row>
    <row r="42" spans="1:22" s="24" customFormat="1" ht="39.75" customHeight="1">
      <c r="A42" s="644">
        <v>36</v>
      </c>
      <c r="B42" s="409" t="s">
        <v>194</v>
      </c>
      <c r="C42" s="725"/>
      <c r="D42" s="726">
        <v>6</v>
      </c>
      <c r="E42" s="726">
        <v>6.88</v>
      </c>
      <c r="F42" s="726">
        <v>7.75</v>
      </c>
      <c r="G42" s="726"/>
      <c r="H42" s="726"/>
      <c r="I42" s="726"/>
      <c r="J42" s="726"/>
      <c r="K42" s="726"/>
      <c r="L42" s="726">
        <v>3.19</v>
      </c>
      <c r="M42" s="726"/>
      <c r="N42" s="726">
        <v>3.75</v>
      </c>
      <c r="O42" s="726">
        <v>4.25</v>
      </c>
      <c r="P42" s="726"/>
      <c r="Q42" s="726"/>
      <c r="R42" s="727"/>
      <c r="S42" s="728">
        <v>0.14</v>
      </c>
      <c r="T42" s="728"/>
      <c r="V42" s="631"/>
    </row>
    <row r="43" spans="1:22" s="2" customFormat="1" ht="61.5" customHeight="1">
      <c r="A43" s="1147" t="s">
        <v>35</v>
      </c>
      <c r="B43" s="1148"/>
      <c r="C43" s="726">
        <f aca="true" t="shared" si="0" ref="C43:T43">AVERAGE(C7:C42)</f>
        <v>3.2808064516129036</v>
      </c>
      <c r="D43" s="726">
        <f t="shared" si="0"/>
        <v>4.217142857142857</v>
      </c>
      <c r="E43" s="726">
        <f t="shared" si="0"/>
        <v>4.8459375</v>
      </c>
      <c r="F43" s="726">
        <f t="shared" si="0"/>
        <v>5.5815789473684205</v>
      </c>
      <c r="G43" s="726">
        <f t="shared" si="0"/>
        <v>4.916666666666667</v>
      </c>
      <c r="H43" s="726">
        <f t="shared" si="0"/>
        <v>13.839285714285714</v>
      </c>
      <c r="I43" s="726">
        <f t="shared" si="0"/>
        <v>13.352941176470589</v>
      </c>
      <c r="J43" s="726">
        <f t="shared" si="0"/>
        <v>12.533333333333333</v>
      </c>
      <c r="K43" s="726">
        <f t="shared" si="0"/>
        <v>12.282608695652174</v>
      </c>
      <c r="L43" s="726">
        <f t="shared" si="0"/>
        <v>12.628823529411765</v>
      </c>
      <c r="M43" s="726">
        <f t="shared" si="0"/>
        <v>1.743392857142857</v>
      </c>
      <c r="N43" s="726">
        <f t="shared" si="0"/>
        <v>2.3003571428571425</v>
      </c>
      <c r="O43" s="726">
        <f t="shared" si="0"/>
        <v>2.826206896551724</v>
      </c>
      <c r="P43" s="726">
        <f t="shared" si="0"/>
        <v>3.4277777777777776</v>
      </c>
      <c r="Q43" s="726">
        <f t="shared" si="0"/>
        <v>12.115357142857144</v>
      </c>
      <c r="R43" s="726">
        <f t="shared" si="0"/>
        <v>11.6365</v>
      </c>
      <c r="S43" s="726">
        <f t="shared" si="0"/>
        <v>10.958095238095236</v>
      </c>
      <c r="T43" s="726">
        <f t="shared" si="0"/>
        <v>11.748333333333335</v>
      </c>
      <c r="V43" s="275"/>
    </row>
    <row r="44" spans="1:22" s="2" customFormat="1" ht="61.5" customHeight="1">
      <c r="A44" s="1140" t="s">
        <v>221</v>
      </c>
      <c r="B44" s="1140"/>
      <c r="C44" s="1140"/>
      <c r="D44" s="1140"/>
      <c r="E44" s="1140"/>
      <c r="F44" s="1140"/>
      <c r="G44" s="1140"/>
      <c r="H44" s="1140"/>
      <c r="I44" s="1140"/>
      <c r="J44" s="1140"/>
      <c r="K44" s="1140"/>
      <c r="L44" s="1140"/>
      <c r="M44" s="1140"/>
      <c r="N44" s="1140"/>
      <c r="O44" s="1140"/>
      <c r="P44" s="1140"/>
      <c r="Q44" s="1140"/>
      <c r="R44" s="1140"/>
      <c r="S44" s="1140"/>
      <c r="T44" s="1140"/>
      <c r="V44" s="36"/>
    </row>
    <row r="45" spans="1:20" s="2" customFormat="1" ht="51.75" customHeight="1">
      <c r="A45" s="1570" t="s">
        <v>232</v>
      </c>
      <c r="B45" s="1571"/>
      <c r="C45" s="1571"/>
      <c r="D45" s="1571"/>
      <c r="E45" s="1571"/>
      <c r="F45" s="1571"/>
      <c r="G45" s="1571"/>
      <c r="H45" s="1571"/>
      <c r="I45" s="1571"/>
      <c r="J45" s="1571"/>
      <c r="K45" s="1571"/>
      <c r="L45" s="1571"/>
      <c r="M45" s="1571"/>
      <c r="N45" s="1571"/>
      <c r="O45" s="1571"/>
      <c r="P45" s="1571"/>
      <c r="Q45" s="1571"/>
      <c r="R45" s="1571"/>
      <c r="S45" s="1571"/>
      <c r="T45" s="1572"/>
    </row>
    <row r="46" spans="1:20" s="2" customFormat="1" ht="44.25" customHeight="1">
      <c r="A46" s="1570" t="s">
        <v>233</v>
      </c>
      <c r="B46" s="1571"/>
      <c r="C46" s="1571"/>
      <c r="D46" s="1571"/>
      <c r="E46" s="1571"/>
      <c r="F46" s="1571"/>
      <c r="G46" s="1571"/>
      <c r="H46" s="1571"/>
      <c r="I46" s="1571"/>
      <c r="J46" s="1571"/>
      <c r="K46" s="1571"/>
      <c r="L46" s="1571"/>
      <c r="M46" s="1571"/>
      <c r="N46" s="1571"/>
      <c r="O46" s="1571"/>
      <c r="P46" s="1571"/>
      <c r="Q46" s="1571"/>
      <c r="R46" s="1571"/>
      <c r="S46" s="1571"/>
      <c r="T46" s="1572"/>
    </row>
    <row r="47" spans="1:21" s="2" customFormat="1" ht="100.5" customHeight="1">
      <c r="A47" s="1045" t="s">
        <v>153</v>
      </c>
      <c r="B47" s="830"/>
      <c r="C47" s="325"/>
      <c r="D47" s="325"/>
      <c r="E47" s="325"/>
      <c r="F47" s="325"/>
      <c r="G47" s="325"/>
      <c r="H47" s="325"/>
      <c r="I47" s="115"/>
      <c r="J47" s="115"/>
      <c r="K47" s="115"/>
      <c r="L47" s="115"/>
      <c r="M47" s="115"/>
      <c r="N47" s="115"/>
      <c r="O47" s="115"/>
      <c r="P47" s="115"/>
      <c r="Q47" s="115"/>
      <c r="R47" s="115"/>
      <c r="S47" s="115"/>
      <c r="T47" s="115"/>
      <c r="U47" s="36"/>
    </row>
    <row r="48" spans="1:21" s="2" customFormat="1" ht="41.25" customHeight="1" thickBot="1">
      <c r="A48" s="1150" t="s">
        <v>184</v>
      </c>
      <c r="B48" s="1150"/>
      <c r="C48" s="1150"/>
      <c r="D48" s="1150"/>
      <c r="E48" s="1150"/>
      <c r="F48" s="1150"/>
      <c r="G48" s="1150"/>
      <c r="H48" s="1150"/>
      <c r="I48" s="1150"/>
      <c r="J48" s="1150"/>
      <c r="K48" s="1150"/>
      <c r="L48" s="1150"/>
      <c r="M48" s="1150"/>
      <c r="N48" s="1150"/>
      <c r="O48" s="1150"/>
      <c r="P48" s="1150"/>
      <c r="Q48" s="1150"/>
      <c r="R48" s="1150"/>
      <c r="S48" s="1150"/>
      <c r="T48" s="1150"/>
      <c r="U48" s="36"/>
    </row>
    <row r="49" spans="1:21" s="2" customFormat="1" ht="35.25" customHeight="1">
      <c r="A49" s="1131" t="s">
        <v>0</v>
      </c>
      <c r="B49" s="1132"/>
      <c r="C49" s="1132" t="s">
        <v>55</v>
      </c>
      <c r="D49" s="1132"/>
      <c r="E49" s="1132"/>
      <c r="F49" s="1132"/>
      <c r="G49" s="1132"/>
      <c r="H49" s="1132"/>
      <c r="I49" s="1132"/>
      <c r="J49" s="1132"/>
      <c r="K49" s="1132"/>
      <c r="L49" s="1144"/>
      <c r="M49" s="1145" t="s">
        <v>2</v>
      </c>
      <c r="N49" s="1132"/>
      <c r="O49" s="1132"/>
      <c r="P49" s="1132"/>
      <c r="Q49" s="1132"/>
      <c r="R49" s="1132"/>
      <c r="S49" s="1132"/>
      <c r="T49" s="1144"/>
      <c r="U49" s="36"/>
    </row>
    <row r="50" spans="1:20" s="2" customFormat="1" ht="44.25" customHeight="1">
      <c r="A50" s="1133"/>
      <c r="B50" s="1134"/>
      <c r="C50" s="1113" t="s">
        <v>3</v>
      </c>
      <c r="D50" s="1113"/>
      <c r="E50" s="1113"/>
      <c r="F50" s="1113"/>
      <c r="G50" s="1143"/>
      <c r="H50" s="1139" t="s">
        <v>40</v>
      </c>
      <c r="I50" s="1119"/>
      <c r="J50" s="1119"/>
      <c r="K50" s="1119"/>
      <c r="L50" s="1120"/>
      <c r="M50" s="1112" t="s">
        <v>5</v>
      </c>
      <c r="N50" s="1113"/>
      <c r="O50" s="1113"/>
      <c r="P50" s="1114"/>
      <c r="Q50" s="1149" t="s">
        <v>40</v>
      </c>
      <c r="R50" s="1119"/>
      <c r="S50" s="1119"/>
      <c r="T50" s="1120"/>
    </row>
    <row r="51" spans="1:20" s="2" customFormat="1" ht="177" customHeight="1">
      <c r="A51" s="1133"/>
      <c r="B51" s="1134"/>
      <c r="C51" s="1141" t="s">
        <v>7</v>
      </c>
      <c r="D51" s="1113" t="s">
        <v>8</v>
      </c>
      <c r="E51" s="1113"/>
      <c r="F51" s="1113"/>
      <c r="G51" s="1114"/>
      <c r="H51" s="1137" t="s">
        <v>56</v>
      </c>
      <c r="I51" s="1117" t="s">
        <v>57</v>
      </c>
      <c r="J51" s="1119" t="s">
        <v>11</v>
      </c>
      <c r="K51" s="1119"/>
      <c r="L51" s="1120"/>
      <c r="M51" s="1115" t="s">
        <v>36</v>
      </c>
      <c r="N51" s="1113" t="s">
        <v>12</v>
      </c>
      <c r="O51" s="1113"/>
      <c r="P51" s="1143"/>
      <c r="Q51" s="1139" t="s">
        <v>11</v>
      </c>
      <c r="R51" s="1119"/>
      <c r="S51" s="1119"/>
      <c r="T51" s="1120"/>
    </row>
    <row r="52" spans="1:22" s="2" customFormat="1" ht="194.25" customHeight="1" thickBot="1">
      <c r="A52" s="1135"/>
      <c r="B52" s="1136"/>
      <c r="C52" s="1142"/>
      <c r="D52" s="271" t="s">
        <v>13</v>
      </c>
      <c r="E52" s="271" t="s">
        <v>14</v>
      </c>
      <c r="F52" s="271" t="s">
        <v>15</v>
      </c>
      <c r="G52" s="274" t="s">
        <v>16</v>
      </c>
      <c r="H52" s="1138"/>
      <c r="I52" s="1118"/>
      <c r="J52" s="272" t="s">
        <v>17</v>
      </c>
      <c r="K52" s="272" t="s">
        <v>18</v>
      </c>
      <c r="L52" s="273" t="s">
        <v>19</v>
      </c>
      <c r="M52" s="1116"/>
      <c r="N52" s="647" t="s">
        <v>20</v>
      </c>
      <c r="O52" s="647" t="s">
        <v>21</v>
      </c>
      <c r="P52" s="648" t="s">
        <v>22</v>
      </c>
      <c r="Q52" s="649" t="s">
        <v>23</v>
      </c>
      <c r="R52" s="650" t="s">
        <v>24</v>
      </c>
      <c r="S52" s="650" t="s">
        <v>25</v>
      </c>
      <c r="T52" s="651" t="s">
        <v>58</v>
      </c>
      <c r="U52" s="29"/>
      <c r="V52" s="2" t="s">
        <v>47</v>
      </c>
    </row>
    <row r="53" spans="1:22" s="2" customFormat="1" ht="43.5" customHeight="1">
      <c r="A53" s="270">
        <v>1</v>
      </c>
      <c r="B53" s="269" t="s">
        <v>27</v>
      </c>
      <c r="C53" s="350">
        <v>4</v>
      </c>
      <c r="D53" s="350">
        <v>5</v>
      </c>
      <c r="E53" s="350">
        <v>6</v>
      </c>
      <c r="F53" s="350">
        <v>7</v>
      </c>
      <c r="G53" s="350"/>
      <c r="H53" s="350"/>
      <c r="I53" s="350"/>
      <c r="J53" s="350"/>
      <c r="K53" s="350">
        <v>6</v>
      </c>
      <c r="L53" s="350">
        <v>6</v>
      </c>
      <c r="M53" s="350">
        <v>1</v>
      </c>
      <c r="N53" s="350">
        <v>1</v>
      </c>
      <c r="O53" s="350">
        <v>1.5</v>
      </c>
      <c r="P53" s="350"/>
      <c r="Q53" s="350"/>
      <c r="R53" s="350"/>
      <c r="S53" s="350"/>
      <c r="T53" s="350"/>
      <c r="U53" s="268">
        <v>0</v>
      </c>
      <c r="V53" s="267"/>
    </row>
    <row r="54" spans="1:22" s="2" customFormat="1" ht="46.5" customHeight="1">
      <c r="A54" s="270">
        <v>2</v>
      </c>
      <c r="B54" s="269" t="s">
        <v>97</v>
      </c>
      <c r="C54" s="350">
        <v>3</v>
      </c>
      <c r="D54" s="350">
        <v>2</v>
      </c>
      <c r="E54" s="350">
        <v>3</v>
      </c>
      <c r="F54" s="350">
        <v>4</v>
      </c>
      <c r="G54" s="350"/>
      <c r="H54" s="350">
        <v>14</v>
      </c>
      <c r="I54" s="350">
        <v>14</v>
      </c>
      <c r="J54" s="350">
        <v>8</v>
      </c>
      <c r="K54" s="350">
        <v>10</v>
      </c>
      <c r="L54" s="350">
        <v>12</v>
      </c>
      <c r="M54" s="350"/>
      <c r="N54" s="350"/>
      <c r="O54" s="350"/>
      <c r="P54" s="350"/>
      <c r="Q54" s="350"/>
      <c r="R54" s="350"/>
      <c r="S54" s="350"/>
      <c r="T54" s="350"/>
      <c r="U54" s="8"/>
      <c r="V54" s="8"/>
    </row>
    <row r="55" spans="1:22" s="2" customFormat="1" ht="48" customHeight="1">
      <c r="A55" s="270">
        <v>3</v>
      </c>
      <c r="B55" s="269" t="s">
        <v>28</v>
      </c>
      <c r="C55" s="350">
        <v>3</v>
      </c>
      <c r="D55" s="350">
        <v>3.5</v>
      </c>
      <c r="E55" s="350">
        <v>4</v>
      </c>
      <c r="F55" s="350">
        <v>5</v>
      </c>
      <c r="G55" s="350"/>
      <c r="H55" s="350">
        <v>10</v>
      </c>
      <c r="I55" s="350">
        <v>10</v>
      </c>
      <c r="J55" s="350">
        <v>8</v>
      </c>
      <c r="K55" s="350">
        <v>10</v>
      </c>
      <c r="L55" s="350">
        <v>10</v>
      </c>
      <c r="M55" s="350"/>
      <c r="N55" s="350"/>
      <c r="O55" s="350"/>
      <c r="P55" s="350"/>
      <c r="Q55" s="350"/>
      <c r="R55" s="350"/>
      <c r="S55" s="350"/>
      <c r="T55" s="350"/>
      <c r="U55" s="4"/>
      <c r="V55" s="4"/>
    </row>
    <row r="56" spans="1:20" s="2" customFormat="1" ht="35.25" thickBot="1">
      <c r="A56" s="1152" t="s">
        <v>35</v>
      </c>
      <c r="B56" s="1153"/>
      <c r="C56" s="652">
        <f>AVERAGE(C53:C55)</f>
        <v>3.3333333333333335</v>
      </c>
      <c r="D56" s="652">
        <f aca="true" t="shared" si="1" ref="D56:O56">AVERAGE(D53:D55)</f>
        <v>3.5</v>
      </c>
      <c r="E56" s="652">
        <f t="shared" si="1"/>
        <v>4.333333333333333</v>
      </c>
      <c r="F56" s="652">
        <f t="shared" si="1"/>
        <v>5.333333333333333</v>
      </c>
      <c r="G56" s="652"/>
      <c r="H56" s="652">
        <f t="shared" si="1"/>
        <v>12</v>
      </c>
      <c r="I56" s="652">
        <f t="shared" si="1"/>
        <v>12</v>
      </c>
      <c r="J56" s="652">
        <f t="shared" si="1"/>
        <v>8</v>
      </c>
      <c r="K56" s="652">
        <f t="shared" si="1"/>
        <v>8.666666666666666</v>
      </c>
      <c r="L56" s="652">
        <f t="shared" si="1"/>
        <v>9.333333333333334</v>
      </c>
      <c r="M56" s="652">
        <f t="shared" si="1"/>
        <v>1</v>
      </c>
      <c r="N56" s="652">
        <f t="shared" si="1"/>
        <v>1</v>
      </c>
      <c r="O56" s="652">
        <f t="shared" si="1"/>
        <v>1.5</v>
      </c>
      <c r="P56" s="652"/>
      <c r="Q56" s="652"/>
      <c r="R56" s="652"/>
      <c r="S56" s="652"/>
      <c r="T56" s="652"/>
    </row>
    <row r="57" spans="1:20" ht="66.75" customHeight="1">
      <c r="A57" s="1154" t="s">
        <v>103</v>
      </c>
      <c r="B57" s="1154"/>
      <c r="C57" s="119"/>
      <c r="D57" s="119"/>
      <c r="E57" s="119"/>
      <c r="F57" s="119"/>
      <c r="G57" s="246"/>
      <c r="H57" s="119"/>
      <c r="I57" s="119"/>
      <c r="J57" s="119"/>
      <c r="K57" s="119"/>
      <c r="L57" s="119"/>
      <c r="M57" s="119"/>
      <c r="N57" s="119"/>
      <c r="O57" s="119"/>
      <c r="P57" s="119"/>
      <c r="Q57" s="119"/>
      <c r="R57" s="119"/>
      <c r="S57" s="119"/>
      <c r="T57" s="119"/>
    </row>
    <row r="58" spans="2:20" ht="12.75">
      <c r="B58" s="31"/>
      <c r="C58" s="31"/>
      <c r="D58" s="31"/>
      <c r="E58" s="31"/>
      <c r="F58" s="31"/>
      <c r="G58" s="31"/>
      <c r="H58" s="31"/>
      <c r="I58" s="31"/>
      <c r="J58" s="31"/>
      <c r="K58" s="31"/>
      <c r="L58" s="31"/>
      <c r="M58" s="31"/>
      <c r="N58" s="31"/>
      <c r="O58" s="31"/>
      <c r="P58" s="31"/>
      <c r="Q58" s="31"/>
      <c r="R58" s="31"/>
      <c r="S58" s="31"/>
      <c r="T58" s="31"/>
    </row>
    <row r="59" spans="1:20" ht="84.75" customHeight="1">
      <c r="A59" s="1151" t="s">
        <v>119</v>
      </c>
      <c r="B59" s="1151"/>
      <c r="C59" s="1151"/>
      <c r="D59" s="1151"/>
      <c r="E59" s="1151"/>
      <c r="F59" s="1151"/>
      <c r="G59" s="1151"/>
      <c r="H59" s="1151"/>
      <c r="I59" s="1151"/>
      <c r="J59" s="1151"/>
      <c r="K59" s="1151"/>
      <c r="L59" s="1151"/>
      <c r="M59" s="266"/>
      <c r="N59" s="266"/>
      <c r="O59" s="266"/>
      <c r="P59" s="266"/>
      <c r="Q59" s="266"/>
      <c r="R59" s="266"/>
      <c r="S59" s="266"/>
      <c r="T59" s="265"/>
    </row>
    <row r="60" spans="1:20" ht="33.75">
      <c r="A60" s="1146" t="s">
        <v>118</v>
      </c>
      <c r="B60" s="1146"/>
      <c r="C60" s="1146"/>
      <c r="D60" s="1146"/>
      <c r="E60" s="1146"/>
      <c r="F60" s="1146"/>
      <c r="G60" s="1146"/>
      <c r="H60" s="1146"/>
      <c r="I60" s="1146"/>
      <c r="J60" s="1146"/>
      <c r="K60" s="1146"/>
      <c r="L60" s="1146"/>
      <c r="M60" s="1146"/>
      <c r="N60" s="1146"/>
      <c r="O60" s="1146"/>
      <c r="P60" s="1146"/>
      <c r="Q60" s="1146"/>
      <c r="R60" s="1146"/>
      <c r="S60" s="1146"/>
      <c r="T60" s="1146"/>
    </row>
    <row r="64" ht="23.25">
      <c r="A64" s="110"/>
    </row>
  </sheetData>
  <sheetProtection/>
  <mergeCells count="42">
    <mergeCell ref="C50:G50"/>
    <mergeCell ref="D51:G51"/>
    <mergeCell ref="A45:T45"/>
    <mergeCell ref="M49:T49"/>
    <mergeCell ref="A60:T60"/>
    <mergeCell ref="A43:B43"/>
    <mergeCell ref="Q50:T50"/>
    <mergeCell ref="Q51:T51"/>
    <mergeCell ref="A48:T48"/>
    <mergeCell ref="A59:L59"/>
    <mergeCell ref="A56:B56"/>
    <mergeCell ref="A57:B57"/>
    <mergeCell ref="A1:H1"/>
    <mergeCell ref="A3:B6"/>
    <mergeCell ref="C3:L3"/>
    <mergeCell ref="A2:T2"/>
    <mergeCell ref="M3:T3"/>
    <mergeCell ref="A49:B52"/>
    <mergeCell ref="H51:H52"/>
    <mergeCell ref="A46:T46"/>
    <mergeCell ref="H50:L50"/>
    <mergeCell ref="A44:T44"/>
    <mergeCell ref="J5:L5"/>
    <mergeCell ref="I5:I6"/>
    <mergeCell ref="M50:P50"/>
    <mergeCell ref="M51:M52"/>
    <mergeCell ref="I51:I52"/>
    <mergeCell ref="A47:B47"/>
    <mergeCell ref="J51:L51"/>
    <mergeCell ref="C51:C52"/>
    <mergeCell ref="N51:P51"/>
    <mergeCell ref="C49:L49"/>
    <mergeCell ref="Q5:T5"/>
    <mergeCell ref="Q4:T4"/>
    <mergeCell ref="H4:L4"/>
    <mergeCell ref="M5:M6"/>
    <mergeCell ref="C5:C6"/>
    <mergeCell ref="N5:P5"/>
    <mergeCell ref="M4:P4"/>
    <mergeCell ref="D5:G5"/>
    <mergeCell ref="C4:G4"/>
    <mergeCell ref="H5:H6"/>
  </mergeCells>
  <printOptions horizontalCentered="1"/>
  <pageMargins left="0" right="0" top="0" bottom="0" header="0" footer="0.196850393700787"/>
  <pageSetup fitToHeight="1" fitToWidth="1" horizontalDpi="300" verticalDpi="300" orientation="landscape" paperSize="9" scale="29" r:id="rId4"/>
  <rowBreaks count="1" manualBreakCount="1">
    <brk id="44" max="19" man="1"/>
  </rowBreaks>
  <drawing r:id="rId3"/>
  <legacyDrawing r:id="rId2"/>
</worksheet>
</file>

<file path=xl/worksheets/sheet17.xml><?xml version="1.0" encoding="utf-8"?>
<worksheet xmlns="http://schemas.openxmlformats.org/spreadsheetml/2006/main" xmlns:r="http://schemas.openxmlformats.org/officeDocument/2006/relationships">
  <sheetPr codeName="Sheet17">
    <tabColor rgb="FFFFFF00"/>
  </sheetPr>
  <dimension ref="A1:V66"/>
  <sheetViews>
    <sheetView tabSelected="1" view="pageBreakPreview" zoomScale="37" zoomScaleNormal="36" zoomScaleSheetLayoutView="37" zoomScalePageLayoutView="0" workbookViewId="0" topLeftCell="A1">
      <selection activeCell="C7" sqref="C7:T47"/>
    </sheetView>
  </sheetViews>
  <sheetFormatPr defaultColWidth="9.140625" defaultRowHeight="12.75"/>
  <cols>
    <col min="1" max="1" width="10.8515625" style="0" customWidth="1"/>
    <col min="2" max="2" width="100.421875" style="0" customWidth="1"/>
    <col min="3" max="3" width="22.28125" style="0" customWidth="1"/>
    <col min="4" max="4" width="22.7109375" style="0" customWidth="1"/>
    <col min="5" max="5" width="23.8515625" style="0" customWidth="1"/>
    <col min="6" max="6" width="22.28125" style="0" customWidth="1"/>
    <col min="7" max="18" width="20.7109375" style="0" customWidth="1"/>
    <col min="19" max="19" width="23.8515625" style="0" customWidth="1"/>
    <col min="20" max="20" width="17.7109375" style="0" customWidth="1"/>
    <col min="21" max="21" width="13.140625" style="0" customWidth="1"/>
  </cols>
  <sheetData>
    <row r="1" spans="1:20" s="2" customFormat="1" ht="56.25" customHeight="1">
      <c r="A1" s="1155" t="s">
        <v>153</v>
      </c>
      <c r="B1" s="1155"/>
      <c r="C1" s="301"/>
      <c r="D1" s="301"/>
      <c r="E1" s="301"/>
      <c r="F1" s="301"/>
      <c r="G1" s="301"/>
      <c r="H1" s="301"/>
      <c r="I1" s="12"/>
      <c r="J1" s="12"/>
      <c r="K1" s="12"/>
      <c r="L1" s="12"/>
      <c r="M1" s="12"/>
      <c r="N1" s="12"/>
      <c r="O1" s="12"/>
      <c r="P1" s="12"/>
      <c r="Q1" s="12"/>
      <c r="R1" s="12"/>
      <c r="S1" s="12"/>
      <c r="T1" s="12"/>
    </row>
    <row r="2" spans="1:21" s="2" customFormat="1" ht="33" customHeight="1" thickBot="1">
      <c r="A2" s="1161" t="s">
        <v>186</v>
      </c>
      <c r="B2" s="1161"/>
      <c r="C2" s="1161"/>
      <c r="D2" s="1161"/>
      <c r="E2" s="1161"/>
      <c r="F2" s="1161"/>
      <c r="G2" s="1161"/>
      <c r="H2" s="1161"/>
      <c r="I2" s="1161"/>
      <c r="J2" s="1161"/>
      <c r="K2" s="1161"/>
      <c r="L2" s="1161"/>
      <c r="M2" s="1161"/>
      <c r="N2" s="1161"/>
      <c r="O2" s="1161"/>
      <c r="P2" s="1161"/>
      <c r="Q2" s="1161"/>
      <c r="R2" s="1161"/>
      <c r="S2" s="1161"/>
      <c r="T2" s="1161"/>
      <c r="U2" s="32"/>
    </row>
    <row r="3" spans="1:21" s="36" customFormat="1" ht="30" customHeight="1">
      <c r="A3" s="1049" t="s">
        <v>0</v>
      </c>
      <c r="B3" s="1050"/>
      <c r="C3" s="1055" t="s">
        <v>55</v>
      </c>
      <c r="D3" s="1056"/>
      <c r="E3" s="1056"/>
      <c r="F3" s="1056"/>
      <c r="G3" s="1056"/>
      <c r="H3" s="1056"/>
      <c r="I3" s="1056"/>
      <c r="J3" s="1056"/>
      <c r="K3" s="1056"/>
      <c r="L3" s="1057"/>
      <c r="M3" s="1055" t="s">
        <v>2</v>
      </c>
      <c r="N3" s="1056"/>
      <c r="O3" s="1056"/>
      <c r="P3" s="1056"/>
      <c r="Q3" s="1056"/>
      <c r="R3" s="1056"/>
      <c r="S3" s="1056"/>
      <c r="T3" s="1057"/>
      <c r="U3" s="16"/>
    </row>
    <row r="4" spans="1:21" s="36" customFormat="1" ht="31.5" customHeight="1">
      <c r="A4" s="1051"/>
      <c r="B4" s="1052"/>
      <c r="C4" s="1058" t="s">
        <v>3</v>
      </c>
      <c r="D4" s="1059"/>
      <c r="E4" s="1059"/>
      <c r="F4" s="1059"/>
      <c r="G4" s="1060"/>
      <c r="H4" s="1061" t="s">
        <v>40</v>
      </c>
      <c r="I4" s="1062"/>
      <c r="J4" s="1062"/>
      <c r="K4" s="1062"/>
      <c r="L4" s="1063"/>
      <c r="M4" s="1058" t="s">
        <v>5</v>
      </c>
      <c r="N4" s="1059"/>
      <c r="O4" s="1059"/>
      <c r="P4" s="1060"/>
      <c r="Q4" s="1061" t="s">
        <v>40</v>
      </c>
      <c r="R4" s="1062"/>
      <c r="S4" s="1062"/>
      <c r="T4" s="1063"/>
      <c r="U4" s="16"/>
    </row>
    <row r="5" spans="1:21" s="36" customFormat="1" ht="33.75" customHeight="1">
      <c r="A5" s="1051"/>
      <c r="B5" s="1052"/>
      <c r="C5" s="1069" t="s">
        <v>7</v>
      </c>
      <c r="D5" s="1058" t="s">
        <v>8</v>
      </c>
      <c r="E5" s="1059"/>
      <c r="F5" s="1059"/>
      <c r="G5" s="1060"/>
      <c r="H5" s="1065" t="s">
        <v>56</v>
      </c>
      <c r="I5" s="1065" t="s">
        <v>57</v>
      </c>
      <c r="J5" s="1061" t="s">
        <v>11</v>
      </c>
      <c r="K5" s="1062"/>
      <c r="L5" s="1063"/>
      <c r="M5" s="1069" t="s">
        <v>36</v>
      </c>
      <c r="N5" s="1058" t="s">
        <v>12</v>
      </c>
      <c r="O5" s="1059"/>
      <c r="P5" s="1060"/>
      <c r="Q5" s="1061" t="s">
        <v>11</v>
      </c>
      <c r="R5" s="1062"/>
      <c r="S5" s="1062"/>
      <c r="T5" s="1063"/>
      <c r="U5" s="21"/>
    </row>
    <row r="6" spans="1:21" s="36" customFormat="1" ht="152.25" customHeight="1" thickBot="1">
      <c r="A6" s="1053"/>
      <c r="B6" s="1054"/>
      <c r="C6" s="1070"/>
      <c r="D6" s="95" t="s">
        <v>13</v>
      </c>
      <c r="E6" s="95" t="s">
        <v>14</v>
      </c>
      <c r="F6" s="95" t="s">
        <v>15</v>
      </c>
      <c r="G6" s="95" t="s">
        <v>16</v>
      </c>
      <c r="H6" s="1066"/>
      <c r="I6" s="1066"/>
      <c r="J6" s="96" t="s">
        <v>17</v>
      </c>
      <c r="K6" s="96" t="s">
        <v>18</v>
      </c>
      <c r="L6" s="96" t="s">
        <v>19</v>
      </c>
      <c r="M6" s="1070"/>
      <c r="N6" s="95" t="s">
        <v>20</v>
      </c>
      <c r="O6" s="95" t="s">
        <v>21</v>
      </c>
      <c r="P6" s="95" t="s">
        <v>22</v>
      </c>
      <c r="Q6" s="96" t="s">
        <v>23</v>
      </c>
      <c r="R6" s="96" t="s">
        <v>24</v>
      </c>
      <c r="S6" s="96" t="s">
        <v>25</v>
      </c>
      <c r="T6" s="96" t="s">
        <v>58</v>
      </c>
      <c r="U6" s="21"/>
    </row>
    <row r="7" spans="1:21" s="2" customFormat="1" ht="39.75" customHeight="1">
      <c r="A7" s="62">
        <v>1</v>
      </c>
      <c r="B7" s="282" t="s">
        <v>26</v>
      </c>
      <c r="C7" s="280"/>
      <c r="D7" s="280"/>
      <c r="E7" s="280"/>
      <c r="F7" s="280"/>
      <c r="G7" s="280"/>
      <c r="H7" s="280"/>
      <c r="I7" s="280"/>
      <c r="J7" s="280"/>
      <c r="K7" s="280"/>
      <c r="L7" s="280"/>
      <c r="M7" s="280"/>
      <c r="N7" s="280"/>
      <c r="O7" s="280"/>
      <c r="P7" s="280"/>
      <c r="Q7" s="280"/>
      <c r="R7" s="280"/>
      <c r="S7" s="280"/>
      <c r="T7" s="280"/>
      <c r="U7" s="20"/>
    </row>
    <row r="8" spans="1:21" s="18" customFormat="1" ht="39.75" customHeight="1">
      <c r="A8" s="62">
        <v>2</v>
      </c>
      <c r="B8" s="282" t="s">
        <v>42</v>
      </c>
      <c r="C8" s="280"/>
      <c r="D8" s="280"/>
      <c r="E8" s="280"/>
      <c r="F8" s="280"/>
      <c r="G8" s="280"/>
      <c r="H8" s="280"/>
      <c r="I8" s="280"/>
      <c r="J8" s="280"/>
      <c r="K8" s="280"/>
      <c r="L8" s="280"/>
      <c r="M8" s="280"/>
      <c r="N8" s="280"/>
      <c r="O8" s="280"/>
      <c r="P8" s="280"/>
      <c r="Q8" s="280"/>
      <c r="R8" s="280"/>
      <c r="S8" s="280"/>
      <c r="T8" s="280"/>
      <c r="U8" s="17"/>
    </row>
    <row r="9" spans="1:21" s="2" customFormat="1" ht="39.75" customHeight="1">
      <c r="A9" s="62">
        <v>3</v>
      </c>
      <c r="B9" s="283" t="s">
        <v>41</v>
      </c>
      <c r="C9" s="280"/>
      <c r="D9" s="280"/>
      <c r="E9" s="280"/>
      <c r="F9" s="280"/>
      <c r="G9" s="280"/>
      <c r="H9" s="280"/>
      <c r="I9" s="280"/>
      <c r="J9" s="280"/>
      <c r="K9" s="280"/>
      <c r="L9" s="280"/>
      <c r="M9" s="280"/>
      <c r="N9" s="280"/>
      <c r="O9" s="280"/>
      <c r="P9" s="280"/>
      <c r="Q9" s="280"/>
      <c r="R9" s="280"/>
      <c r="S9" s="280"/>
      <c r="T9" s="280"/>
      <c r="U9" s="20"/>
    </row>
    <row r="10" spans="1:21" s="2" customFormat="1" ht="39.75" customHeight="1">
      <c r="A10" s="62">
        <v>4</v>
      </c>
      <c r="B10" s="65" t="s">
        <v>59</v>
      </c>
      <c r="C10" s="280"/>
      <c r="D10" s="280"/>
      <c r="E10" s="280"/>
      <c r="F10" s="280"/>
      <c r="G10" s="280"/>
      <c r="H10" s="280"/>
      <c r="I10" s="280"/>
      <c r="J10" s="280"/>
      <c r="K10" s="280"/>
      <c r="L10" s="280"/>
      <c r="M10" s="280"/>
      <c r="N10" s="280"/>
      <c r="O10" s="280"/>
      <c r="P10" s="280"/>
      <c r="Q10" s="280"/>
      <c r="R10" s="280"/>
      <c r="S10" s="280"/>
      <c r="T10" s="280"/>
      <c r="U10" s="21"/>
    </row>
    <row r="11" spans="1:21" s="2" customFormat="1" ht="39.75" customHeight="1">
      <c r="A11" s="62">
        <v>5</v>
      </c>
      <c r="B11" s="65" t="s">
        <v>29</v>
      </c>
      <c r="C11" s="280"/>
      <c r="D11" s="280"/>
      <c r="E11" s="280"/>
      <c r="F11" s="280"/>
      <c r="G11" s="280"/>
      <c r="H11" s="280"/>
      <c r="I11" s="280"/>
      <c r="J11" s="280"/>
      <c r="K11" s="280"/>
      <c r="L11" s="280"/>
      <c r="M11" s="280"/>
      <c r="N11" s="280"/>
      <c r="O11" s="280"/>
      <c r="P11" s="280"/>
      <c r="Q11" s="280"/>
      <c r="R11" s="280"/>
      <c r="S11" s="280"/>
      <c r="T11" s="280"/>
      <c r="U11" s="20"/>
    </row>
    <row r="12" spans="1:21" s="2" customFormat="1" ht="39.75" customHeight="1">
      <c r="A12" s="62">
        <v>6</v>
      </c>
      <c r="B12" s="282" t="s">
        <v>60</v>
      </c>
      <c r="C12" s="280"/>
      <c r="D12" s="280"/>
      <c r="E12" s="280"/>
      <c r="F12" s="280"/>
      <c r="G12" s="280"/>
      <c r="H12" s="280"/>
      <c r="I12" s="280"/>
      <c r="J12" s="280"/>
      <c r="K12" s="280"/>
      <c r="L12" s="280"/>
      <c r="M12" s="280"/>
      <c r="N12" s="280"/>
      <c r="O12" s="280"/>
      <c r="P12" s="280"/>
      <c r="Q12" s="280"/>
      <c r="R12" s="280"/>
      <c r="S12" s="280"/>
      <c r="T12" s="280"/>
      <c r="U12" s="20"/>
    </row>
    <row r="13" spans="1:21" s="2" customFormat="1" ht="39.75" customHeight="1">
      <c r="A13" s="62">
        <v>7</v>
      </c>
      <c r="B13" s="65" t="s">
        <v>30</v>
      </c>
      <c r="C13" s="280"/>
      <c r="D13" s="280"/>
      <c r="E13" s="280"/>
      <c r="F13" s="280"/>
      <c r="G13" s="280"/>
      <c r="H13" s="280"/>
      <c r="I13" s="280"/>
      <c r="J13" s="280"/>
      <c r="K13" s="280"/>
      <c r="L13" s="280"/>
      <c r="M13" s="280"/>
      <c r="N13" s="280"/>
      <c r="O13" s="280"/>
      <c r="P13" s="280"/>
      <c r="Q13" s="280"/>
      <c r="R13" s="280"/>
      <c r="S13" s="280"/>
      <c r="T13" s="280"/>
      <c r="U13" s="20"/>
    </row>
    <row r="14" spans="1:21" s="2" customFormat="1" ht="39.75" customHeight="1">
      <c r="A14" s="62">
        <v>8</v>
      </c>
      <c r="B14" s="65" t="s">
        <v>61</v>
      </c>
      <c r="C14" s="280"/>
      <c r="D14" s="280"/>
      <c r="E14" s="280"/>
      <c r="F14" s="280"/>
      <c r="G14" s="280"/>
      <c r="H14" s="280"/>
      <c r="I14" s="280"/>
      <c r="J14" s="280"/>
      <c r="K14" s="280"/>
      <c r="L14" s="280"/>
      <c r="M14" s="280"/>
      <c r="N14" s="280"/>
      <c r="O14" s="280"/>
      <c r="P14" s="280"/>
      <c r="Q14" s="280"/>
      <c r="R14" s="280"/>
      <c r="S14" s="280"/>
      <c r="T14" s="280"/>
      <c r="U14" s="20"/>
    </row>
    <row r="15" spans="1:21" s="2" customFormat="1" ht="39.75" customHeight="1">
      <c r="A15" s="62">
        <v>9</v>
      </c>
      <c r="B15" s="282" t="s">
        <v>62</v>
      </c>
      <c r="C15" s="280"/>
      <c r="D15" s="280"/>
      <c r="E15" s="280"/>
      <c r="F15" s="280"/>
      <c r="G15" s="280"/>
      <c r="H15" s="280"/>
      <c r="I15" s="280"/>
      <c r="J15" s="280"/>
      <c r="K15" s="280"/>
      <c r="L15" s="280"/>
      <c r="M15" s="280"/>
      <c r="N15" s="280"/>
      <c r="O15" s="280"/>
      <c r="P15" s="280"/>
      <c r="Q15" s="280"/>
      <c r="R15" s="280"/>
      <c r="S15" s="280"/>
      <c r="T15" s="280"/>
      <c r="U15" s="21"/>
    </row>
    <row r="16" spans="1:21" s="2" customFormat="1" ht="39.75" customHeight="1">
      <c r="A16" s="62">
        <v>10</v>
      </c>
      <c r="B16" s="65" t="s">
        <v>63</v>
      </c>
      <c r="C16" s="280"/>
      <c r="D16" s="280"/>
      <c r="E16" s="280"/>
      <c r="F16" s="280"/>
      <c r="G16" s="280"/>
      <c r="H16" s="280"/>
      <c r="I16" s="280"/>
      <c r="J16" s="280"/>
      <c r="K16" s="280"/>
      <c r="L16" s="280"/>
      <c r="M16" s="280"/>
      <c r="N16" s="280"/>
      <c r="O16" s="280"/>
      <c r="P16" s="280"/>
      <c r="Q16" s="280"/>
      <c r="R16" s="280"/>
      <c r="S16" s="280"/>
      <c r="T16" s="280"/>
      <c r="U16" s="22"/>
    </row>
    <row r="17" spans="1:21" s="2" customFormat="1" ht="39.75" customHeight="1">
      <c r="A17" s="62">
        <v>11</v>
      </c>
      <c r="B17" s="65" t="s">
        <v>31</v>
      </c>
      <c r="C17" s="280"/>
      <c r="D17" s="280"/>
      <c r="E17" s="280"/>
      <c r="F17" s="280"/>
      <c r="G17" s="280"/>
      <c r="H17" s="280"/>
      <c r="I17" s="280"/>
      <c r="J17" s="280"/>
      <c r="K17" s="280"/>
      <c r="L17" s="280"/>
      <c r="M17" s="280"/>
      <c r="N17" s="280"/>
      <c r="O17" s="280"/>
      <c r="P17" s="280"/>
      <c r="Q17" s="280"/>
      <c r="R17" s="280"/>
      <c r="S17" s="280"/>
      <c r="T17" s="280"/>
      <c r="U17" s="21"/>
    </row>
    <row r="18" spans="1:21" s="24" customFormat="1" ht="39.75" customHeight="1">
      <c r="A18" s="62">
        <v>12</v>
      </c>
      <c r="B18" s="65" t="s">
        <v>32</v>
      </c>
      <c r="C18" s="280"/>
      <c r="D18" s="280"/>
      <c r="E18" s="280"/>
      <c r="F18" s="280"/>
      <c r="G18" s="280"/>
      <c r="H18" s="280"/>
      <c r="I18" s="280"/>
      <c r="J18" s="280"/>
      <c r="K18" s="280"/>
      <c r="L18" s="280"/>
      <c r="M18" s="280"/>
      <c r="N18" s="280"/>
      <c r="O18" s="280"/>
      <c r="P18" s="280"/>
      <c r="Q18" s="280"/>
      <c r="R18" s="280"/>
      <c r="S18" s="280"/>
      <c r="T18" s="280"/>
      <c r="U18" s="23"/>
    </row>
    <row r="19" spans="1:21" s="2" customFormat="1" ht="39.75" customHeight="1">
      <c r="A19" s="62">
        <v>13</v>
      </c>
      <c r="B19" s="282" t="s">
        <v>33</v>
      </c>
      <c r="C19" s="280"/>
      <c r="D19" s="280"/>
      <c r="E19" s="280"/>
      <c r="F19" s="280"/>
      <c r="G19" s="280"/>
      <c r="H19" s="280"/>
      <c r="I19" s="280"/>
      <c r="J19" s="280"/>
      <c r="K19" s="280"/>
      <c r="L19" s="280"/>
      <c r="M19" s="280"/>
      <c r="N19" s="280"/>
      <c r="O19" s="280"/>
      <c r="P19" s="280"/>
      <c r="Q19" s="280"/>
      <c r="R19" s="280"/>
      <c r="S19" s="280"/>
      <c r="T19" s="280"/>
      <c r="U19" s="20"/>
    </row>
    <row r="20" spans="1:21" s="24" customFormat="1" ht="39.75" customHeight="1">
      <c r="A20" s="62">
        <v>14</v>
      </c>
      <c r="B20" s="65" t="s">
        <v>38</v>
      </c>
      <c r="C20" s="280"/>
      <c r="D20" s="280"/>
      <c r="E20" s="280"/>
      <c r="F20" s="280"/>
      <c r="G20" s="280"/>
      <c r="H20" s="280"/>
      <c r="I20" s="280"/>
      <c r="J20" s="280"/>
      <c r="K20" s="280"/>
      <c r="L20" s="280"/>
      <c r="M20" s="280"/>
      <c r="N20" s="280"/>
      <c r="O20" s="280"/>
      <c r="P20" s="280"/>
      <c r="Q20" s="280"/>
      <c r="R20" s="280"/>
      <c r="S20" s="280"/>
      <c r="T20" s="280"/>
      <c r="U20" s="25"/>
    </row>
    <row r="21" spans="1:21" s="2" customFormat="1" ht="39.75" customHeight="1">
      <c r="A21" s="62">
        <v>15</v>
      </c>
      <c r="B21" s="65" t="s">
        <v>34</v>
      </c>
      <c r="C21" s="280"/>
      <c r="D21" s="280"/>
      <c r="E21" s="280"/>
      <c r="F21" s="280"/>
      <c r="G21" s="280"/>
      <c r="H21" s="280"/>
      <c r="I21" s="280"/>
      <c r="J21" s="280"/>
      <c r="K21" s="280"/>
      <c r="L21" s="280"/>
      <c r="M21" s="280"/>
      <c r="N21" s="280"/>
      <c r="O21" s="280"/>
      <c r="P21" s="280"/>
      <c r="Q21" s="280"/>
      <c r="R21" s="280"/>
      <c r="S21" s="280"/>
      <c r="T21" s="280"/>
      <c r="U21" s="20"/>
    </row>
    <row r="22" spans="1:21" s="2" customFormat="1" ht="39.75" customHeight="1">
      <c r="A22" s="62">
        <v>16</v>
      </c>
      <c r="B22" s="282" t="s">
        <v>64</v>
      </c>
      <c r="C22" s="280"/>
      <c r="D22" s="280"/>
      <c r="E22" s="280"/>
      <c r="F22" s="280"/>
      <c r="G22" s="280"/>
      <c r="H22" s="280"/>
      <c r="I22" s="280"/>
      <c r="J22" s="280"/>
      <c r="K22" s="280"/>
      <c r="L22" s="280"/>
      <c r="M22" s="280"/>
      <c r="N22" s="280"/>
      <c r="O22" s="280"/>
      <c r="P22" s="280"/>
      <c r="Q22" s="280"/>
      <c r="R22" s="280"/>
      <c r="S22" s="280"/>
      <c r="T22" s="280"/>
      <c r="U22" s="20"/>
    </row>
    <row r="23" spans="1:21" s="2" customFormat="1" ht="39.75" customHeight="1">
      <c r="A23" s="62">
        <v>17</v>
      </c>
      <c r="B23" s="65" t="s">
        <v>96</v>
      </c>
      <c r="C23" s="280"/>
      <c r="D23" s="280"/>
      <c r="E23" s="280"/>
      <c r="F23" s="280"/>
      <c r="G23" s="280"/>
      <c r="H23" s="280"/>
      <c r="I23" s="280"/>
      <c r="J23" s="280"/>
      <c r="K23" s="280"/>
      <c r="L23" s="280"/>
      <c r="M23" s="280"/>
      <c r="N23" s="280"/>
      <c r="O23" s="280"/>
      <c r="P23" s="280"/>
      <c r="Q23" s="280"/>
      <c r="R23" s="280"/>
      <c r="S23" s="280"/>
      <c r="T23" s="280"/>
      <c r="U23" s="20"/>
    </row>
    <row r="24" spans="1:21" s="2" customFormat="1" ht="39.75" customHeight="1">
      <c r="A24" s="62">
        <v>18</v>
      </c>
      <c r="B24" s="65" t="s">
        <v>81</v>
      </c>
      <c r="C24" s="280"/>
      <c r="D24" s="280"/>
      <c r="E24" s="280"/>
      <c r="F24" s="280"/>
      <c r="G24" s="280"/>
      <c r="H24" s="280"/>
      <c r="I24" s="280"/>
      <c r="J24" s="280"/>
      <c r="K24" s="280"/>
      <c r="L24" s="280"/>
      <c r="M24" s="280"/>
      <c r="N24" s="280"/>
      <c r="O24" s="280"/>
      <c r="P24" s="280"/>
      <c r="Q24" s="280"/>
      <c r="R24" s="280"/>
      <c r="S24" s="280"/>
      <c r="T24" s="280"/>
      <c r="U24" s="280" t="e">
        <f>'[2]الشمال 18'!$C$20:$T$20</f>
        <v>#VALUE!</v>
      </c>
    </row>
    <row r="25" spans="1:21" s="2" customFormat="1" ht="39.75" customHeight="1">
      <c r="A25" s="62">
        <v>19</v>
      </c>
      <c r="B25" s="65" t="s">
        <v>44</v>
      </c>
      <c r="C25" s="280"/>
      <c r="D25" s="280"/>
      <c r="E25" s="280"/>
      <c r="F25" s="280"/>
      <c r="G25" s="280"/>
      <c r="H25" s="280"/>
      <c r="I25" s="280"/>
      <c r="J25" s="280"/>
      <c r="K25" s="280"/>
      <c r="L25" s="280"/>
      <c r="M25" s="280"/>
      <c r="N25" s="280"/>
      <c r="O25" s="280"/>
      <c r="P25" s="280"/>
      <c r="Q25" s="280"/>
      <c r="R25" s="280"/>
      <c r="S25" s="280"/>
      <c r="T25" s="280"/>
      <c r="U25" s="20"/>
    </row>
    <row r="26" spans="1:21" s="2" customFormat="1" ht="39.75" customHeight="1">
      <c r="A26" s="62">
        <v>20</v>
      </c>
      <c r="B26" s="65" t="s">
        <v>66</v>
      </c>
      <c r="C26" s="280"/>
      <c r="D26" s="280"/>
      <c r="E26" s="280"/>
      <c r="F26" s="280"/>
      <c r="G26" s="280"/>
      <c r="H26" s="280"/>
      <c r="I26" s="280"/>
      <c r="J26" s="280"/>
      <c r="K26" s="280"/>
      <c r="L26" s="280"/>
      <c r="M26" s="280"/>
      <c r="N26" s="280"/>
      <c r="O26" s="280"/>
      <c r="P26" s="280"/>
      <c r="Q26" s="280"/>
      <c r="R26" s="280"/>
      <c r="S26" s="280"/>
      <c r="T26" s="280"/>
      <c r="U26" s="20"/>
    </row>
    <row r="27" spans="1:21" s="2" customFormat="1" ht="39.75" customHeight="1">
      <c r="A27" s="62">
        <v>21</v>
      </c>
      <c r="B27" s="65" t="s">
        <v>43</v>
      </c>
      <c r="C27" s="280"/>
      <c r="D27" s="280"/>
      <c r="E27" s="280"/>
      <c r="F27" s="280"/>
      <c r="G27" s="280"/>
      <c r="H27" s="280"/>
      <c r="I27" s="280"/>
      <c r="J27" s="280"/>
      <c r="K27" s="280"/>
      <c r="L27" s="280"/>
      <c r="M27" s="280"/>
      <c r="N27" s="280"/>
      <c r="O27" s="280"/>
      <c r="P27" s="280"/>
      <c r="Q27" s="280"/>
      <c r="R27" s="280"/>
      <c r="S27" s="280"/>
      <c r="T27" s="280"/>
      <c r="U27" s="20"/>
    </row>
    <row r="28" spans="1:21" s="2" customFormat="1" ht="39.75" customHeight="1">
      <c r="A28" s="62">
        <v>22</v>
      </c>
      <c r="B28" s="284" t="s">
        <v>80</v>
      </c>
      <c r="C28" s="280"/>
      <c r="D28" s="280"/>
      <c r="E28" s="280"/>
      <c r="F28" s="280"/>
      <c r="G28" s="280"/>
      <c r="H28" s="280"/>
      <c r="I28" s="280"/>
      <c r="J28" s="280"/>
      <c r="K28" s="280"/>
      <c r="L28" s="280"/>
      <c r="M28" s="280"/>
      <c r="N28" s="280"/>
      <c r="O28" s="280"/>
      <c r="P28" s="280"/>
      <c r="Q28" s="280"/>
      <c r="R28" s="280"/>
      <c r="S28" s="280"/>
      <c r="T28" s="280"/>
      <c r="U28" s="20"/>
    </row>
    <row r="29" spans="1:21" s="2" customFormat="1" ht="39.75" customHeight="1">
      <c r="A29" s="62">
        <v>23</v>
      </c>
      <c r="B29" s="282" t="s">
        <v>67</v>
      </c>
      <c r="C29" s="280"/>
      <c r="D29" s="280"/>
      <c r="E29" s="280"/>
      <c r="F29" s="280"/>
      <c r="G29" s="280"/>
      <c r="H29" s="280"/>
      <c r="I29" s="280"/>
      <c r="J29" s="280"/>
      <c r="K29" s="280"/>
      <c r="L29" s="280"/>
      <c r="M29" s="280"/>
      <c r="N29" s="280"/>
      <c r="O29" s="280"/>
      <c r="P29" s="280"/>
      <c r="Q29" s="280"/>
      <c r="R29" s="280"/>
      <c r="S29" s="280"/>
      <c r="T29" s="280"/>
      <c r="U29" s="20"/>
    </row>
    <row r="30" spans="1:21" s="2" customFormat="1" ht="39.75" customHeight="1">
      <c r="A30" s="62">
        <v>24</v>
      </c>
      <c r="B30" s="65" t="s">
        <v>68</v>
      </c>
      <c r="C30" s="280"/>
      <c r="D30" s="280"/>
      <c r="E30" s="280"/>
      <c r="F30" s="280"/>
      <c r="G30" s="280"/>
      <c r="H30" s="280"/>
      <c r="I30" s="280"/>
      <c r="J30" s="280"/>
      <c r="K30" s="280"/>
      <c r="L30" s="280"/>
      <c r="M30" s="280"/>
      <c r="N30" s="280"/>
      <c r="O30" s="280"/>
      <c r="P30" s="280"/>
      <c r="Q30" s="280"/>
      <c r="R30" s="280"/>
      <c r="S30" s="280"/>
      <c r="T30" s="280"/>
      <c r="U30" s="20"/>
    </row>
    <row r="31" spans="1:21" s="24" customFormat="1" ht="39.75" customHeight="1">
      <c r="A31" s="62">
        <v>25</v>
      </c>
      <c r="B31" s="282" t="s">
        <v>69</v>
      </c>
      <c r="C31" s="280"/>
      <c r="D31" s="280"/>
      <c r="E31" s="280"/>
      <c r="F31" s="280"/>
      <c r="G31" s="280"/>
      <c r="H31" s="280"/>
      <c r="I31" s="280"/>
      <c r="J31" s="280"/>
      <c r="K31" s="280"/>
      <c r="L31" s="280"/>
      <c r="M31" s="280"/>
      <c r="N31" s="280"/>
      <c r="O31" s="280"/>
      <c r="P31" s="280"/>
      <c r="Q31" s="280"/>
      <c r="R31" s="280"/>
      <c r="S31" s="280"/>
      <c r="T31" s="280"/>
      <c r="U31" s="23"/>
    </row>
    <row r="32" spans="1:21" s="24" customFormat="1" ht="39.75" customHeight="1">
      <c r="A32" s="62">
        <v>26</v>
      </c>
      <c r="B32" s="65" t="s">
        <v>78</v>
      </c>
      <c r="C32" s="280"/>
      <c r="D32" s="280"/>
      <c r="E32" s="280"/>
      <c r="F32" s="280"/>
      <c r="G32" s="280"/>
      <c r="H32" s="280"/>
      <c r="I32" s="280"/>
      <c r="J32" s="280"/>
      <c r="K32" s="280"/>
      <c r="L32" s="280"/>
      <c r="M32" s="280"/>
      <c r="N32" s="280"/>
      <c r="O32" s="280"/>
      <c r="P32" s="280"/>
      <c r="Q32" s="280"/>
      <c r="R32" s="280"/>
      <c r="S32" s="280"/>
      <c r="T32" s="280"/>
      <c r="U32" s="23"/>
    </row>
    <row r="33" spans="1:21" s="24" customFormat="1" ht="39.75" customHeight="1">
      <c r="A33" s="62">
        <v>27</v>
      </c>
      <c r="B33" s="285" t="s">
        <v>83</v>
      </c>
      <c r="C33" s="280"/>
      <c r="D33" s="280"/>
      <c r="E33" s="280"/>
      <c r="F33" s="280"/>
      <c r="G33" s="280"/>
      <c r="H33" s="280"/>
      <c r="I33" s="280"/>
      <c r="J33" s="280"/>
      <c r="K33" s="280"/>
      <c r="L33" s="280"/>
      <c r="M33" s="280"/>
      <c r="N33" s="280"/>
      <c r="O33" s="280"/>
      <c r="P33" s="280"/>
      <c r="Q33" s="280"/>
      <c r="R33" s="280"/>
      <c r="S33" s="280"/>
      <c r="T33" s="280"/>
      <c r="U33" s="23"/>
    </row>
    <row r="34" spans="1:21" s="2" customFormat="1" ht="39.75" customHeight="1">
      <c r="A34" s="62">
        <v>28</v>
      </c>
      <c r="B34" s="65" t="s">
        <v>45</v>
      </c>
      <c r="C34" s="280"/>
      <c r="D34" s="280"/>
      <c r="E34" s="280"/>
      <c r="F34" s="280"/>
      <c r="G34" s="280"/>
      <c r="H34" s="280"/>
      <c r="I34" s="280"/>
      <c r="J34" s="280"/>
      <c r="K34" s="280"/>
      <c r="L34" s="280"/>
      <c r="M34" s="280"/>
      <c r="N34" s="280"/>
      <c r="O34" s="280"/>
      <c r="P34" s="280"/>
      <c r="Q34" s="280"/>
      <c r="R34" s="280"/>
      <c r="S34" s="280"/>
      <c r="T34" s="280"/>
      <c r="U34" s="20"/>
    </row>
    <row r="35" spans="1:21" s="2" customFormat="1" ht="39.75" customHeight="1">
      <c r="A35" s="62">
        <v>29</v>
      </c>
      <c r="B35" s="65" t="s">
        <v>79</v>
      </c>
      <c r="C35" s="280"/>
      <c r="D35" s="280"/>
      <c r="E35" s="280"/>
      <c r="F35" s="280"/>
      <c r="G35" s="280"/>
      <c r="H35" s="280"/>
      <c r="I35" s="280"/>
      <c r="J35" s="280"/>
      <c r="K35" s="280"/>
      <c r="L35" s="280"/>
      <c r="M35" s="280"/>
      <c r="N35" s="280"/>
      <c r="O35" s="280"/>
      <c r="P35" s="280"/>
      <c r="Q35" s="280"/>
      <c r="R35" s="280"/>
      <c r="S35" s="280"/>
      <c r="T35" s="280"/>
      <c r="U35" s="20"/>
    </row>
    <row r="36" spans="1:21" s="2" customFormat="1" ht="39.75" customHeight="1">
      <c r="A36" s="62">
        <v>30</v>
      </c>
      <c r="B36" s="65" t="s">
        <v>161</v>
      </c>
      <c r="C36" s="280"/>
      <c r="D36" s="280"/>
      <c r="E36" s="280"/>
      <c r="F36" s="280"/>
      <c r="G36" s="280"/>
      <c r="H36" s="280"/>
      <c r="I36" s="280"/>
      <c r="J36" s="280"/>
      <c r="K36" s="280"/>
      <c r="L36" s="280"/>
      <c r="M36" s="280"/>
      <c r="N36" s="280"/>
      <c r="O36" s="280"/>
      <c r="P36" s="280"/>
      <c r="Q36" s="280"/>
      <c r="R36" s="280"/>
      <c r="S36" s="280"/>
      <c r="T36" s="280"/>
      <c r="U36" s="20"/>
    </row>
    <row r="37" spans="1:21" s="24" customFormat="1" ht="39.75" customHeight="1">
      <c r="A37" s="62">
        <v>31</v>
      </c>
      <c r="B37" s="286" t="s">
        <v>51</v>
      </c>
      <c r="C37" s="280"/>
      <c r="D37" s="280"/>
      <c r="E37" s="280"/>
      <c r="F37" s="280"/>
      <c r="G37" s="280"/>
      <c r="H37" s="280"/>
      <c r="I37" s="280"/>
      <c r="J37" s="280"/>
      <c r="K37" s="280"/>
      <c r="L37" s="280"/>
      <c r="M37" s="280"/>
      <c r="N37" s="280"/>
      <c r="O37" s="280"/>
      <c r="P37" s="280"/>
      <c r="Q37" s="280"/>
      <c r="R37" s="280"/>
      <c r="S37" s="280"/>
      <c r="T37" s="280"/>
      <c r="U37" s="23"/>
    </row>
    <row r="38" spans="1:21" s="24" customFormat="1" ht="39.75" customHeight="1">
      <c r="A38" s="62">
        <v>32</v>
      </c>
      <c r="B38" s="286" t="s">
        <v>70</v>
      </c>
      <c r="C38" s="280"/>
      <c r="D38" s="280"/>
      <c r="E38" s="280"/>
      <c r="F38" s="280"/>
      <c r="G38" s="280"/>
      <c r="H38" s="280"/>
      <c r="I38" s="280"/>
      <c r="J38" s="280"/>
      <c r="K38" s="280"/>
      <c r="L38" s="280"/>
      <c r="M38" s="280"/>
      <c r="N38" s="280"/>
      <c r="O38" s="280"/>
      <c r="P38" s="280"/>
      <c r="Q38" s="280"/>
      <c r="R38" s="280"/>
      <c r="S38" s="280"/>
      <c r="T38" s="280"/>
      <c r="U38" s="23"/>
    </row>
    <row r="39" spans="1:21" s="24" customFormat="1" ht="39.75" customHeight="1">
      <c r="A39" s="62">
        <v>33</v>
      </c>
      <c r="B39" s="286" t="s">
        <v>48</v>
      </c>
      <c r="C39" s="280"/>
      <c r="D39" s="280"/>
      <c r="E39" s="280"/>
      <c r="F39" s="280"/>
      <c r="G39" s="280"/>
      <c r="H39" s="280"/>
      <c r="I39" s="280"/>
      <c r="J39" s="280"/>
      <c r="K39" s="280"/>
      <c r="L39" s="280"/>
      <c r="M39" s="280"/>
      <c r="N39" s="280"/>
      <c r="O39" s="280"/>
      <c r="P39" s="280"/>
      <c r="Q39" s="280"/>
      <c r="R39" s="280"/>
      <c r="S39" s="280"/>
      <c r="T39" s="280"/>
      <c r="U39" s="27"/>
    </row>
    <row r="40" spans="1:21" s="24" customFormat="1" ht="39.75" customHeight="1">
      <c r="A40" s="62">
        <v>34</v>
      </c>
      <c r="B40" s="286" t="s">
        <v>49</v>
      </c>
      <c r="C40" s="280"/>
      <c r="D40" s="280"/>
      <c r="E40" s="280"/>
      <c r="F40" s="280"/>
      <c r="G40" s="280"/>
      <c r="H40" s="280"/>
      <c r="I40" s="280"/>
      <c r="J40" s="280"/>
      <c r="K40" s="280"/>
      <c r="L40" s="280"/>
      <c r="M40" s="280"/>
      <c r="N40" s="280"/>
      <c r="O40" s="280"/>
      <c r="P40" s="280"/>
      <c r="Q40" s="280"/>
      <c r="R40" s="280"/>
      <c r="S40" s="280"/>
      <c r="T40" s="280"/>
      <c r="U40" s="28"/>
    </row>
    <row r="41" spans="1:20" s="2" customFormat="1" ht="39.75" customHeight="1">
      <c r="A41" s="62">
        <v>35</v>
      </c>
      <c r="B41" s="286" t="s">
        <v>71</v>
      </c>
      <c r="C41" s="280"/>
      <c r="D41" s="280"/>
      <c r="E41" s="280"/>
      <c r="F41" s="280"/>
      <c r="G41" s="280"/>
      <c r="H41" s="280"/>
      <c r="I41" s="280"/>
      <c r="J41" s="280"/>
      <c r="K41" s="280"/>
      <c r="L41" s="280"/>
      <c r="M41" s="280"/>
      <c r="N41" s="280"/>
      <c r="O41" s="280"/>
      <c r="P41" s="280"/>
      <c r="Q41" s="280"/>
      <c r="R41" s="280"/>
      <c r="S41" s="280"/>
      <c r="T41" s="280"/>
    </row>
    <row r="42" spans="1:20" s="24" customFormat="1" ht="68.25" customHeight="1">
      <c r="A42" s="62">
        <v>36</v>
      </c>
      <c r="B42" s="287" t="s">
        <v>72</v>
      </c>
      <c r="C42" s="280"/>
      <c r="D42" s="280"/>
      <c r="E42" s="280"/>
      <c r="F42" s="280"/>
      <c r="G42" s="280"/>
      <c r="H42" s="280"/>
      <c r="I42" s="280"/>
      <c r="J42" s="280"/>
      <c r="K42" s="280"/>
      <c r="L42" s="280"/>
      <c r="M42" s="280"/>
      <c r="N42" s="280"/>
      <c r="O42" s="280"/>
      <c r="P42" s="280"/>
      <c r="Q42" s="280"/>
      <c r="R42" s="280"/>
      <c r="S42" s="280"/>
      <c r="T42" s="280"/>
    </row>
    <row r="43" spans="1:20" s="24" customFormat="1" ht="53.25" customHeight="1">
      <c r="A43" s="62">
        <v>37</v>
      </c>
      <c r="B43" s="286" t="s">
        <v>73</v>
      </c>
      <c r="C43" s="280"/>
      <c r="D43" s="280"/>
      <c r="E43" s="280"/>
      <c r="F43" s="280"/>
      <c r="G43" s="280"/>
      <c r="H43" s="280"/>
      <c r="I43" s="280"/>
      <c r="J43" s="280"/>
      <c r="K43" s="280"/>
      <c r="L43" s="280"/>
      <c r="M43" s="280"/>
      <c r="N43" s="280"/>
      <c r="O43" s="280"/>
      <c r="P43" s="280"/>
      <c r="Q43" s="280"/>
      <c r="R43" s="280"/>
      <c r="S43" s="280"/>
      <c r="T43" s="280"/>
    </row>
    <row r="44" spans="1:20" s="24" customFormat="1" ht="39.75" customHeight="1">
      <c r="A44" s="87">
        <v>38</v>
      </c>
      <c r="B44" s="286" t="s">
        <v>74</v>
      </c>
      <c r="C44" s="280"/>
      <c r="D44" s="280"/>
      <c r="E44" s="280"/>
      <c r="F44" s="280"/>
      <c r="G44" s="280"/>
      <c r="H44" s="280"/>
      <c r="I44" s="280"/>
      <c r="J44" s="280"/>
      <c r="K44" s="280"/>
      <c r="L44" s="280"/>
      <c r="M44" s="280"/>
      <c r="N44" s="280"/>
      <c r="O44" s="280"/>
      <c r="P44" s="280"/>
      <c r="Q44" s="280"/>
      <c r="R44" s="280"/>
      <c r="S44" s="280"/>
      <c r="T44" s="280"/>
    </row>
    <row r="45" spans="1:20" s="24" customFormat="1" ht="39.75" customHeight="1">
      <c r="A45" s="278">
        <v>39</v>
      </c>
      <c r="B45" s="286" t="s">
        <v>53</v>
      </c>
      <c r="C45" s="280"/>
      <c r="D45" s="280"/>
      <c r="E45" s="280"/>
      <c r="F45" s="280"/>
      <c r="G45" s="280"/>
      <c r="H45" s="280"/>
      <c r="I45" s="280"/>
      <c r="J45" s="280"/>
      <c r="K45" s="280"/>
      <c r="L45" s="280"/>
      <c r="M45" s="280"/>
      <c r="N45" s="280"/>
      <c r="O45" s="280"/>
      <c r="P45" s="280"/>
      <c r="Q45" s="280"/>
      <c r="R45" s="280"/>
      <c r="S45" s="280"/>
      <c r="T45" s="280"/>
    </row>
    <row r="46" spans="1:20" s="24" customFormat="1" ht="39.75" customHeight="1">
      <c r="A46" s="407">
        <v>40</v>
      </c>
      <c r="B46" s="409" t="s">
        <v>112</v>
      </c>
      <c r="C46" s="408"/>
      <c r="D46" s="280"/>
      <c r="E46" s="280"/>
      <c r="F46" s="280"/>
      <c r="G46" s="280"/>
      <c r="H46" s="280"/>
      <c r="I46" s="280"/>
      <c r="J46" s="280"/>
      <c r="K46" s="280"/>
      <c r="L46" s="280"/>
      <c r="M46" s="280"/>
      <c r="N46" s="280"/>
      <c r="O46" s="280"/>
      <c r="P46" s="280"/>
      <c r="Q46" s="280"/>
      <c r="R46" s="280"/>
      <c r="S46" s="280"/>
      <c r="T46" s="280"/>
    </row>
    <row r="47" spans="1:20" s="24" customFormat="1" ht="39.75" customHeight="1">
      <c r="A47" s="407">
        <v>41</v>
      </c>
      <c r="B47" s="409" t="s">
        <v>194</v>
      </c>
      <c r="C47" s="423"/>
      <c r="D47" s="424"/>
      <c r="E47" s="424"/>
      <c r="F47" s="424"/>
      <c r="G47" s="424"/>
      <c r="H47" s="424"/>
      <c r="I47" s="424"/>
      <c r="J47" s="424"/>
      <c r="K47" s="424"/>
      <c r="L47" s="424"/>
      <c r="M47" s="424"/>
      <c r="N47" s="424"/>
      <c r="O47" s="424"/>
      <c r="P47" s="424"/>
      <c r="Q47" s="424"/>
      <c r="R47" s="424"/>
      <c r="S47" s="424"/>
      <c r="T47" s="424"/>
    </row>
    <row r="48" spans="1:20" s="2" customFormat="1" ht="48.75" customHeight="1" thickBot="1">
      <c r="A48" s="1067" t="s">
        <v>35</v>
      </c>
      <c r="B48" s="1170"/>
      <c r="C48" s="131" t="e">
        <f aca="true" t="shared" si="0" ref="C48:P48">AVERAGE(C7:C45)</f>
        <v>#DIV/0!</v>
      </c>
      <c r="D48" s="131" t="e">
        <f t="shared" si="0"/>
        <v>#DIV/0!</v>
      </c>
      <c r="E48" s="131" t="e">
        <f t="shared" si="0"/>
        <v>#DIV/0!</v>
      </c>
      <c r="F48" s="131" t="e">
        <f t="shared" si="0"/>
        <v>#DIV/0!</v>
      </c>
      <c r="G48" s="131" t="e">
        <f t="shared" si="0"/>
        <v>#DIV/0!</v>
      </c>
      <c r="H48" s="281" t="e">
        <f t="shared" si="0"/>
        <v>#DIV/0!</v>
      </c>
      <c r="I48" s="281" t="e">
        <f t="shared" si="0"/>
        <v>#DIV/0!</v>
      </c>
      <c r="J48" s="281" t="e">
        <f t="shared" si="0"/>
        <v>#DIV/0!</v>
      </c>
      <c r="K48" s="281" t="e">
        <f t="shared" si="0"/>
        <v>#DIV/0!</v>
      </c>
      <c r="L48" s="281" t="e">
        <f t="shared" si="0"/>
        <v>#DIV/0!</v>
      </c>
      <c r="M48" s="131" t="e">
        <f t="shared" si="0"/>
        <v>#DIV/0!</v>
      </c>
      <c r="N48" s="131" t="e">
        <f t="shared" si="0"/>
        <v>#DIV/0!</v>
      </c>
      <c r="O48" s="131" t="e">
        <f t="shared" si="0"/>
        <v>#DIV/0!</v>
      </c>
      <c r="P48" s="131" t="e">
        <f t="shared" si="0"/>
        <v>#DIV/0!</v>
      </c>
      <c r="Q48" s="281"/>
      <c r="R48" s="281"/>
      <c r="S48" s="281"/>
      <c r="T48" s="281"/>
    </row>
    <row r="49" spans="1:20" s="2" customFormat="1" ht="143.25" customHeight="1">
      <c r="A49" s="1166" t="s">
        <v>153</v>
      </c>
      <c r="B49" s="1167"/>
      <c r="C49" s="1046"/>
      <c r="D49" s="1046"/>
      <c r="E49" s="1046"/>
      <c r="F49" s="1046"/>
      <c r="G49" s="1046"/>
      <c r="H49" s="1046"/>
      <c r="I49" s="1046"/>
      <c r="J49" s="1046"/>
      <c r="K49" s="1046"/>
      <c r="L49" s="1046"/>
      <c r="M49" s="1046"/>
      <c r="N49" s="1046"/>
      <c r="O49" s="1046"/>
      <c r="P49" s="1046"/>
      <c r="Q49" s="1046"/>
      <c r="R49" s="1046"/>
      <c r="S49" s="1046"/>
      <c r="T49" s="1046"/>
    </row>
    <row r="50" spans="1:21" s="2" customFormat="1" ht="34.5" customHeight="1" thickBot="1">
      <c r="A50" s="1162" t="s">
        <v>187</v>
      </c>
      <c r="B50" s="1162"/>
      <c r="C50" s="1162"/>
      <c r="D50" s="1162"/>
      <c r="E50" s="1162"/>
      <c r="F50" s="1162"/>
      <c r="G50" s="1162"/>
      <c r="H50" s="1162"/>
      <c r="I50" s="1162"/>
      <c r="J50" s="1162"/>
      <c r="K50" s="1162"/>
      <c r="L50" s="1162"/>
      <c r="M50" s="1162"/>
      <c r="N50" s="1162"/>
      <c r="O50" s="1162"/>
      <c r="P50" s="1162"/>
      <c r="Q50" s="1162"/>
      <c r="R50" s="1162"/>
      <c r="S50" s="1162"/>
      <c r="T50" s="1162"/>
      <c r="U50" s="36"/>
    </row>
    <row r="51" spans="1:21" s="2" customFormat="1" ht="41.25" customHeight="1" thickBot="1">
      <c r="A51" s="1049" t="s">
        <v>0</v>
      </c>
      <c r="B51" s="1050"/>
      <c r="C51" s="1174" t="s">
        <v>55</v>
      </c>
      <c r="D51" s="1175"/>
      <c r="E51" s="1175"/>
      <c r="F51" s="1175"/>
      <c r="G51" s="1175"/>
      <c r="H51" s="1175"/>
      <c r="I51" s="1175"/>
      <c r="J51" s="1175"/>
      <c r="K51" s="1175"/>
      <c r="L51" s="1176"/>
      <c r="M51" s="1174" t="s">
        <v>2</v>
      </c>
      <c r="N51" s="1175"/>
      <c r="O51" s="1175"/>
      <c r="P51" s="1175"/>
      <c r="Q51" s="1175"/>
      <c r="R51" s="1175"/>
      <c r="S51" s="1175"/>
      <c r="T51" s="1176"/>
      <c r="U51" s="36"/>
    </row>
    <row r="52" spans="1:21" s="2" customFormat="1" ht="35.25" customHeight="1" thickBot="1">
      <c r="A52" s="1051"/>
      <c r="B52" s="1052"/>
      <c r="C52" s="1177" t="s">
        <v>3</v>
      </c>
      <c r="D52" s="1178"/>
      <c r="E52" s="1178"/>
      <c r="F52" s="1178"/>
      <c r="G52" s="1179"/>
      <c r="H52" s="1163" t="s">
        <v>40</v>
      </c>
      <c r="I52" s="1164"/>
      <c r="J52" s="1164"/>
      <c r="K52" s="1164"/>
      <c r="L52" s="1165"/>
      <c r="M52" s="1171" t="s">
        <v>5</v>
      </c>
      <c r="N52" s="1172"/>
      <c r="O52" s="1172"/>
      <c r="P52" s="1172"/>
      <c r="Q52" s="1163" t="s">
        <v>40</v>
      </c>
      <c r="R52" s="1164"/>
      <c r="S52" s="1164"/>
      <c r="T52" s="1165"/>
      <c r="U52" s="36"/>
    </row>
    <row r="53" spans="1:20" s="2" customFormat="1" ht="44.25" customHeight="1" thickBot="1" thickTop="1">
      <c r="A53" s="1051"/>
      <c r="B53" s="1052"/>
      <c r="C53" s="1159" t="s">
        <v>7</v>
      </c>
      <c r="D53" s="1097" t="s">
        <v>8</v>
      </c>
      <c r="E53" s="1098"/>
      <c r="F53" s="1098"/>
      <c r="G53" s="1156"/>
      <c r="H53" s="1157" t="s">
        <v>56</v>
      </c>
      <c r="I53" s="1094" t="s">
        <v>57</v>
      </c>
      <c r="J53" s="1096" t="s">
        <v>11</v>
      </c>
      <c r="K53" s="1072"/>
      <c r="L53" s="1169"/>
      <c r="M53" s="1159" t="s">
        <v>36</v>
      </c>
      <c r="N53" s="1097" t="s">
        <v>12</v>
      </c>
      <c r="O53" s="1098"/>
      <c r="P53" s="1098"/>
      <c r="Q53" s="1173" t="s">
        <v>11</v>
      </c>
      <c r="R53" s="1072"/>
      <c r="S53" s="1072"/>
      <c r="T53" s="1169"/>
    </row>
    <row r="54" spans="1:20" s="2" customFormat="1" ht="177" customHeight="1" thickBot="1" thickTop="1">
      <c r="A54" s="1053"/>
      <c r="B54" s="1054"/>
      <c r="C54" s="1160"/>
      <c r="D54" s="84" t="s">
        <v>13</v>
      </c>
      <c r="E54" s="84" t="s">
        <v>14</v>
      </c>
      <c r="F54" s="84" t="s">
        <v>15</v>
      </c>
      <c r="G54" s="130" t="s">
        <v>16</v>
      </c>
      <c r="H54" s="1158"/>
      <c r="I54" s="1095"/>
      <c r="J54" s="127" t="s">
        <v>17</v>
      </c>
      <c r="K54" s="127" t="s">
        <v>47</v>
      </c>
      <c r="L54" s="128" t="s">
        <v>19</v>
      </c>
      <c r="M54" s="1160"/>
      <c r="N54" s="84" t="s">
        <v>20</v>
      </c>
      <c r="O54" s="84" t="s">
        <v>21</v>
      </c>
      <c r="P54" s="129" t="s">
        <v>22</v>
      </c>
      <c r="Q54" s="132" t="s">
        <v>23</v>
      </c>
      <c r="R54" s="133" t="s">
        <v>24</v>
      </c>
      <c r="S54" s="133" t="s">
        <v>25</v>
      </c>
      <c r="T54" s="134" t="s">
        <v>58</v>
      </c>
    </row>
    <row r="55" spans="1:22" s="2" customFormat="1" ht="53.25" customHeight="1" thickBot="1">
      <c r="A55" s="62">
        <v>1</v>
      </c>
      <c r="B55" s="65" t="s">
        <v>27</v>
      </c>
      <c r="C55" s="100">
        <f>'[2]الصناعي A'!$C$20:$T$20</f>
        <v>4</v>
      </c>
      <c r="D55" s="100">
        <f>'[2]الصناعي A'!$C$20:$T$20</f>
        <v>5</v>
      </c>
      <c r="E55" s="100">
        <f>'[2]الصناعي A'!$C$20:$T$20</f>
        <v>6</v>
      </c>
      <c r="F55" s="100">
        <f>'[2]الصناعي A'!$C$20:$T$20</f>
        <v>7</v>
      </c>
      <c r="G55" s="100" t="e">
        <f>'[2]الصناعي A'!$C$20:$T$20</f>
        <v>#REF!</v>
      </c>
      <c r="H55" s="100" t="e">
        <f>'[2]الصناعي A'!$C$20:$T$20</f>
        <v>#DIV/0!</v>
      </c>
      <c r="I55" s="100" t="e">
        <f>'[2]الصناعي A'!$C$20:$T$20</f>
        <v>#DIV/0!</v>
      </c>
      <c r="J55" s="100" t="e">
        <f>'[2]الصناعي A'!$C$20:$T$20</f>
        <v>#DIV/0!</v>
      </c>
      <c r="K55" s="100">
        <f>'[2]الصناعي A'!$C$20:$T$20</f>
        <v>6</v>
      </c>
      <c r="L55" s="100">
        <f>'[2]الصناعي A'!$C$20:$T$20</f>
        <v>6</v>
      </c>
      <c r="M55" s="100">
        <f>'[2]الصناعي A'!$C$20:$T$20</f>
        <v>1</v>
      </c>
      <c r="N55" s="100">
        <f>'[2]الصناعي A'!$C$20:$T$20</f>
        <v>1</v>
      </c>
      <c r="O55" s="100">
        <f>'[2]الصناعي A'!$C$20:$T$20</f>
        <v>1.5</v>
      </c>
      <c r="P55" s="100" t="e">
        <f>'[2]الصناعي A'!$C$20:$T$20</f>
        <v>#REF!</v>
      </c>
      <c r="Q55" s="100" t="e">
        <f>'[2]الصناعي A'!$C$20:$T$20</f>
        <v>#DIV/0!</v>
      </c>
      <c r="R55" s="100" t="e">
        <f>'[2]الصناعي A'!$C$20:$T$20</f>
        <v>#DIV/0!</v>
      </c>
      <c r="S55" s="100" t="e">
        <f>'[2]الصناعي A'!$C$20:$T$20</f>
        <v>#DIV/0!</v>
      </c>
      <c r="T55" s="100" t="e">
        <f>'[2]الصناعي A'!$C$20:$T$20</f>
        <v>#DIV/0!</v>
      </c>
      <c r="U55" s="29"/>
      <c r="V55" s="2" t="s">
        <v>47</v>
      </c>
    </row>
    <row r="56" spans="1:20" s="2" customFormat="1" ht="43.5" customHeight="1" thickBot="1">
      <c r="A56" s="62">
        <v>2</v>
      </c>
      <c r="B56" s="65" t="s">
        <v>97</v>
      </c>
      <c r="C56" s="100">
        <f>'[2]الزراعي التعاوني B'!$C$20:$T$20</f>
        <v>3</v>
      </c>
      <c r="D56" s="100">
        <f>'[2]الزراعي التعاوني B'!$C$20:$T$20</f>
        <v>2</v>
      </c>
      <c r="E56" s="100">
        <f>'[2]الزراعي التعاوني B'!$C$20:$T$20</f>
        <v>3</v>
      </c>
      <c r="F56" s="100">
        <f>'[2]الزراعي التعاوني B'!$C$20:$T$20</f>
        <v>4</v>
      </c>
      <c r="G56" s="100" t="e">
        <f>'[2]الزراعي التعاوني B'!$C$20:$T$20</f>
        <v>#DIV/0!</v>
      </c>
      <c r="H56" s="100">
        <f>'[2]الزراعي التعاوني B'!$C$20:$T$20</f>
        <v>14</v>
      </c>
      <c r="I56" s="100">
        <f>'[2]الزراعي التعاوني B'!$C$20:$T$20</f>
        <v>14</v>
      </c>
      <c r="J56" s="100">
        <f>'[2]الزراعي التعاوني B'!$C$20:$T$20</f>
        <v>8</v>
      </c>
      <c r="K56" s="100">
        <f>'[2]الزراعي التعاوني B'!$C$20:$T$20</f>
        <v>10</v>
      </c>
      <c r="L56" s="100">
        <f>'[2]الزراعي التعاوني B'!$C$20:$T$20</f>
        <v>12</v>
      </c>
      <c r="M56" s="100" t="e">
        <f>'[2]الزراعي التعاوني B'!$C$20:$T$20</f>
        <v>#DIV/0!</v>
      </c>
      <c r="N56" s="100" t="e">
        <f>'[2]الزراعي التعاوني B'!$C$20:$T$20</f>
        <v>#DIV/0!</v>
      </c>
      <c r="O56" s="100" t="e">
        <f>'[2]الزراعي التعاوني B'!$C$20:$T$20</f>
        <v>#DIV/0!</v>
      </c>
      <c r="P56" s="100" t="e">
        <f>'[2]الزراعي التعاوني B'!$C$20:$T$20</f>
        <v>#DIV/0!</v>
      </c>
      <c r="Q56" s="100" t="e">
        <f>'[2]الزراعي التعاوني B'!$C$20:$T$20</f>
        <v>#DIV/0!</v>
      </c>
      <c r="R56" s="100" t="e">
        <f>'[2]الزراعي التعاوني B'!$C$20:$T$20</f>
        <v>#DIV/0!</v>
      </c>
      <c r="S56" s="100" t="e">
        <f>'[2]الزراعي التعاوني B'!$C$20:$T$20</f>
        <v>#DIV/0!</v>
      </c>
      <c r="T56" s="100" t="e">
        <f>'[2]الزراعي التعاوني B'!$C$20:$T$20</f>
        <v>#DIV/0!</v>
      </c>
    </row>
    <row r="57" spans="1:22" s="2" customFormat="1" ht="46.5" customHeight="1">
      <c r="A57" s="62">
        <v>3</v>
      </c>
      <c r="B57" s="65" t="s">
        <v>28</v>
      </c>
      <c r="C57" s="100">
        <f>'[2]العقاري C'!$C$20:$T$20</f>
        <v>3</v>
      </c>
      <c r="D57" s="100">
        <f>'[2]العقاري C'!$C$20:$T$20</f>
        <v>3.5</v>
      </c>
      <c r="E57" s="100">
        <f>'[2]العقاري C'!$C$20:$T$20</f>
        <v>4</v>
      </c>
      <c r="F57" s="100">
        <f>'[2]العقاري C'!$C$20:$T$20</f>
        <v>5</v>
      </c>
      <c r="G57" s="100" t="e">
        <f>'[2]العقاري C'!$C$20:$T$20</f>
        <v>#REF!</v>
      </c>
      <c r="H57" s="100" t="e">
        <f>'[2]العقاري C'!$C$20:$T$20</f>
        <v>#REF!</v>
      </c>
      <c r="I57" s="100" t="e">
        <f>'[2]العقاري C'!$C$20:$T$20</f>
        <v>#REF!</v>
      </c>
      <c r="J57" s="100">
        <f>'[2]العقاري C'!$C$20:$T$20</f>
        <v>8</v>
      </c>
      <c r="K57" s="100">
        <f>'[2]العقاري C'!$C$20:$T$20</f>
        <v>10</v>
      </c>
      <c r="L57" s="100">
        <f>'[2]العقاري C'!$C$20:$T$20</f>
        <v>10</v>
      </c>
      <c r="M57" s="100" t="e">
        <f>'[2]العقاري C'!$C$20:$T$20</f>
        <v>#REF!</v>
      </c>
      <c r="N57" s="100" t="e">
        <f>'[2]العقاري C'!$C$20:$T$20</f>
        <v>#REF!</v>
      </c>
      <c r="O57" s="100" t="e">
        <f>'[2]العقاري C'!$C$20:$T$20</f>
        <v>#REF!</v>
      </c>
      <c r="P57" s="100" t="e">
        <f>'[2]العقاري C'!$C$20:$T$20</f>
        <v>#REF!</v>
      </c>
      <c r="Q57" s="100" t="e">
        <f>'[2]العقاري C'!$C$20:$T$20</f>
        <v>#REF!</v>
      </c>
      <c r="R57" s="100" t="e">
        <f>'[2]العقاري C'!$C$20:$T$20</f>
        <v>#REF!</v>
      </c>
      <c r="S57" s="100" t="e">
        <f>'[2]العقاري C'!$C$20:$T$20</f>
        <v>#REF!</v>
      </c>
      <c r="T57" s="100" t="e">
        <f>'[2]العقاري C'!$C$20:$T$20</f>
        <v>#REF!</v>
      </c>
      <c r="U57" s="8"/>
      <c r="V57" s="8"/>
    </row>
    <row r="58" spans="1:22" s="2" customFormat="1" ht="48" customHeight="1" thickBot="1">
      <c r="A58" s="1091" t="s">
        <v>35</v>
      </c>
      <c r="B58" s="1168"/>
      <c r="C58" s="131">
        <f>AVERAGE(C55:C57)</f>
        <v>3.3333333333333335</v>
      </c>
      <c r="D58" s="125">
        <f>AVERAGE(D55:D57)</f>
        <v>3.5</v>
      </c>
      <c r="E58" s="125">
        <f>AVERAGE(E55:E57)</f>
        <v>4.333333333333333</v>
      </c>
      <c r="F58" s="125">
        <f>AVERAGE(F55:F57)</f>
        <v>5.333333333333333</v>
      </c>
      <c r="G58" s="125"/>
      <c r="H58" s="126" t="e">
        <f aca="true" t="shared" si="1" ref="H58:O58">AVERAGE(H55:H57)</f>
        <v>#DIV/0!</v>
      </c>
      <c r="I58" s="126" t="e">
        <f t="shared" si="1"/>
        <v>#DIV/0!</v>
      </c>
      <c r="J58" s="126" t="e">
        <f t="shared" si="1"/>
        <v>#DIV/0!</v>
      </c>
      <c r="K58" s="126">
        <f t="shared" si="1"/>
        <v>8.666666666666666</v>
      </c>
      <c r="L58" s="126">
        <f t="shared" si="1"/>
        <v>9.333333333333334</v>
      </c>
      <c r="M58" s="125" t="e">
        <f t="shared" si="1"/>
        <v>#DIV/0!</v>
      </c>
      <c r="N58" s="125" t="e">
        <f t="shared" si="1"/>
        <v>#DIV/0!</v>
      </c>
      <c r="O58" s="125" t="e">
        <f t="shared" si="1"/>
        <v>#DIV/0!</v>
      </c>
      <c r="P58" s="125"/>
      <c r="Q58" s="126" t="e">
        <f>AVERAGE(Q55:Q57)</f>
        <v>#DIV/0!</v>
      </c>
      <c r="R58" s="126" t="e">
        <f>AVERAGE(R55:R57)</f>
        <v>#DIV/0!</v>
      </c>
      <c r="S58" s="126" t="e">
        <f>AVERAGE(S55:S57)</f>
        <v>#DIV/0!</v>
      </c>
      <c r="T58" s="126" t="e">
        <f>AVERAGE(T55:T57)</f>
        <v>#DIV/0!</v>
      </c>
      <c r="U58" s="4"/>
      <c r="V58" s="4"/>
    </row>
    <row r="59" spans="1:20" s="2" customFormat="1" ht="27.75">
      <c r="A59" s="1093" t="s">
        <v>98</v>
      </c>
      <c r="B59" s="1093"/>
      <c r="C59" s="59"/>
      <c r="D59" s="59"/>
      <c r="E59" s="59"/>
      <c r="F59" s="59"/>
      <c r="G59" s="59"/>
      <c r="H59" s="59"/>
      <c r="I59" s="59"/>
      <c r="J59" s="59"/>
      <c r="K59" s="59"/>
      <c r="L59" s="59"/>
      <c r="M59" s="59"/>
      <c r="N59" s="59"/>
      <c r="O59" s="59"/>
      <c r="P59" s="59"/>
      <c r="Q59" s="59"/>
      <c r="R59" s="59"/>
      <c r="S59" s="59"/>
      <c r="T59" s="59"/>
    </row>
    <row r="60" spans="2:20" ht="12.75">
      <c r="B60" s="31"/>
      <c r="C60" s="31"/>
      <c r="D60" s="31"/>
      <c r="E60" s="31"/>
      <c r="F60" s="31"/>
      <c r="G60" s="31"/>
      <c r="H60" s="31"/>
      <c r="I60" s="31"/>
      <c r="J60" s="31"/>
      <c r="K60" s="31"/>
      <c r="L60" s="31"/>
      <c r="M60" s="31"/>
      <c r="N60" s="31"/>
      <c r="O60" s="31"/>
      <c r="P60" s="31"/>
      <c r="Q60" s="31"/>
      <c r="R60" s="31"/>
      <c r="S60" s="31"/>
      <c r="T60" s="31"/>
    </row>
    <row r="61" spans="2:20" ht="12.75">
      <c r="B61" s="31"/>
      <c r="C61" s="31"/>
      <c r="D61" s="31"/>
      <c r="E61" s="31"/>
      <c r="F61" s="31"/>
      <c r="G61" s="31"/>
      <c r="H61" s="31"/>
      <c r="I61" s="31"/>
      <c r="J61" s="31"/>
      <c r="K61" s="31"/>
      <c r="L61" s="31"/>
      <c r="M61" s="31"/>
      <c r="N61" s="31"/>
      <c r="O61" s="31"/>
      <c r="P61" s="31"/>
      <c r="Q61" s="31"/>
      <c r="R61" s="31"/>
      <c r="S61" s="31"/>
      <c r="T61" s="31"/>
    </row>
    <row r="62" ht="124.5" customHeight="1">
      <c r="J62" s="2" t="s">
        <v>50</v>
      </c>
    </row>
    <row r="66" ht="23.25">
      <c r="A66" s="110"/>
    </row>
  </sheetData>
  <sheetProtection/>
  <mergeCells count="46">
    <mergeCell ref="I5:I6"/>
    <mergeCell ref="J5:L5"/>
    <mergeCell ref="Q4:T4"/>
    <mergeCell ref="M5:M6"/>
    <mergeCell ref="N5:P5"/>
    <mergeCell ref="Q5:T5"/>
    <mergeCell ref="H4:L4"/>
    <mergeCell ref="Q53:T53"/>
    <mergeCell ref="A51:B54"/>
    <mergeCell ref="C51:L51"/>
    <mergeCell ref="M51:T51"/>
    <mergeCell ref="C52:G52"/>
    <mergeCell ref="M4:P4"/>
    <mergeCell ref="I49:J49"/>
    <mergeCell ref="D5:G5"/>
    <mergeCell ref="H5:H6"/>
    <mergeCell ref="A3:B6"/>
    <mergeCell ref="A58:B58"/>
    <mergeCell ref="A59:B59"/>
    <mergeCell ref="I53:I54"/>
    <mergeCell ref="J53:L53"/>
    <mergeCell ref="M53:M54"/>
    <mergeCell ref="M3:T3"/>
    <mergeCell ref="C4:G4"/>
    <mergeCell ref="A48:B48"/>
    <mergeCell ref="C5:C6"/>
    <mergeCell ref="M52:P52"/>
    <mergeCell ref="Q52:T52"/>
    <mergeCell ref="S49:T49"/>
    <mergeCell ref="A49:B49"/>
    <mergeCell ref="H52:L52"/>
    <mergeCell ref="K49:L49"/>
    <mergeCell ref="E49:F49"/>
    <mergeCell ref="O49:P49"/>
    <mergeCell ref="C49:D49"/>
    <mergeCell ref="G49:H49"/>
    <mergeCell ref="A1:B1"/>
    <mergeCell ref="N53:P53"/>
    <mergeCell ref="D53:G53"/>
    <mergeCell ref="H53:H54"/>
    <mergeCell ref="C53:C54"/>
    <mergeCell ref="A2:T2"/>
    <mergeCell ref="C3:L3"/>
    <mergeCell ref="M49:N49"/>
    <mergeCell ref="Q49:R49"/>
    <mergeCell ref="A50:T50"/>
  </mergeCells>
  <printOptions/>
  <pageMargins left="0.7" right="0.7" top="0.75" bottom="0.75" header="0.3" footer="0.3"/>
  <pageSetup horizontalDpi="600" verticalDpi="600" orientation="portrait" paperSize="9" scale="17" r:id="rId2"/>
  <rowBreaks count="1" manualBreakCount="1">
    <brk id="48" max="255" man="1"/>
  </rowBreaks>
  <colBreaks count="1" manualBreakCount="1">
    <brk id="20" max="65535" man="1"/>
  </colBreaks>
  <drawing r:id="rId1"/>
</worksheet>
</file>

<file path=xl/worksheets/sheet18.xml><?xml version="1.0" encoding="utf-8"?>
<worksheet xmlns="http://schemas.openxmlformats.org/spreadsheetml/2006/main" xmlns:r="http://schemas.openxmlformats.org/officeDocument/2006/relationships">
  <sheetPr codeName="Sheet18"/>
  <dimension ref="A1:V61"/>
  <sheetViews>
    <sheetView view="pageBreakPreview" zoomScale="37" zoomScaleNormal="35" zoomScaleSheetLayoutView="37" zoomScalePageLayoutView="0" workbookViewId="0" topLeftCell="A1">
      <selection activeCell="B7" sqref="B7:B41"/>
    </sheetView>
  </sheetViews>
  <sheetFormatPr defaultColWidth="9.140625" defaultRowHeight="42" customHeight="1"/>
  <cols>
    <col min="1" max="1" width="10.28125" style="0" customWidth="1"/>
    <col min="2" max="2" width="111.7109375" style="0" customWidth="1"/>
    <col min="3" max="20" width="20.7109375" style="0" customWidth="1"/>
    <col min="21" max="21" width="0.9921875" style="0" hidden="1" customWidth="1"/>
  </cols>
  <sheetData>
    <row r="1" spans="1:20" s="2" customFormat="1" ht="86.25" customHeight="1">
      <c r="A1" s="1121" t="s">
        <v>102</v>
      </c>
      <c r="B1" s="1121"/>
      <c r="C1" s="1121"/>
      <c r="D1" s="1121"/>
      <c r="E1" s="1121"/>
      <c r="F1" s="1121"/>
      <c r="G1" s="1121"/>
      <c r="H1" s="1121"/>
      <c r="I1" s="12"/>
      <c r="J1" s="12"/>
      <c r="K1" s="12"/>
      <c r="L1" s="12"/>
      <c r="M1" s="12"/>
      <c r="N1" s="12"/>
      <c r="O1" s="12"/>
      <c r="P1" s="12"/>
      <c r="Q1" s="12"/>
      <c r="R1" s="12"/>
      <c r="S1" s="12"/>
      <c r="T1" s="12"/>
    </row>
    <row r="2" spans="1:21" s="2" customFormat="1" ht="57" customHeight="1" thickBot="1">
      <c r="A2" s="1048" t="s">
        <v>108</v>
      </c>
      <c r="B2" s="1048"/>
      <c r="C2" s="1048"/>
      <c r="D2" s="1048"/>
      <c r="E2" s="1048"/>
      <c r="F2" s="1048"/>
      <c r="G2" s="1048"/>
      <c r="H2" s="1048"/>
      <c r="I2" s="1048"/>
      <c r="J2" s="1048"/>
      <c r="K2" s="1048"/>
      <c r="L2" s="1048"/>
      <c r="M2" s="1048"/>
      <c r="N2" s="1048"/>
      <c r="O2" s="1048"/>
      <c r="P2" s="1048"/>
      <c r="Q2" s="1048"/>
      <c r="R2" s="1048"/>
      <c r="S2" s="1048"/>
      <c r="T2" s="1048"/>
      <c r="U2" s="32"/>
    </row>
    <row r="3" spans="1:21" s="36" customFormat="1" ht="42" customHeight="1">
      <c r="A3" s="1122" t="s">
        <v>0</v>
      </c>
      <c r="B3" s="1123"/>
      <c r="C3" s="1128" t="s">
        <v>55</v>
      </c>
      <c r="D3" s="1129"/>
      <c r="E3" s="1129"/>
      <c r="F3" s="1129"/>
      <c r="G3" s="1129"/>
      <c r="H3" s="1129"/>
      <c r="I3" s="1129"/>
      <c r="J3" s="1129"/>
      <c r="K3" s="1129"/>
      <c r="L3" s="1130"/>
      <c r="M3" s="1128" t="s">
        <v>2</v>
      </c>
      <c r="N3" s="1129"/>
      <c r="O3" s="1129"/>
      <c r="P3" s="1129"/>
      <c r="Q3" s="1129"/>
      <c r="R3" s="1129"/>
      <c r="S3" s="1129"/>
      <c r="T3" s="1130"/>
      <c r="U3" s="16"/>
    </row>
    <row r="4" spans="1:21" s="36" customFormat="1" ht="42" customHeight="1">
      <c r="A4" s="1124"/>
      <c r="B4" s="1125"/>
      <c r="C4" s="1107" t="s">
        <v>3</v>
      </c>
      <c r="D4" s="1108"/>
      <c r="E4" s="1108"/>
      <c r="F4" s="1108"/>
      <c r="G4" s="1109"/>
      <c r="H4" s="1102" t="s">
        <v>40</v>
      </c>
      <c r="I4" s="1103"/>
      <c r="J4" s="1103"/>
      <c r="K4" s="1103"/>
      <c r="L4" s="1104"/>
      <c r="M4" s="1107" t="s">
        <v>5</v>
      </c>
      <c r="N4" s="1108"/>
      <c r="O4" s="1108"/>
      <c r="P4" s="1109"/>
      <c r="Q4" s="1102" t="s">
        <v>40</v>
      </c>
      <c r="R4" s="1103"/>
      <c r="S4" s="1103"/>
      <c r="T4" s="1104"/>
      <c r="U4" s="16"/>
    </row>
    <row r="5" spans="1:21" s="36" customFormat="1" ht="42" customHeight="1">
      <c r="A5" s="1124"/>
      <c r="B5" s="1125"/>
      <c r="C5" s="1105" t="s">
        <v>7</v>
      </c>
      <c r="D5" s="1107" t="s">
        <v>8</v>
      </c>
      <c r="E5" s="1108"/>
      <c r="F5" s="1108"/>
      <c r="G5" s="1109"/>
      <c r="H5" s="1110" t="s">
        <v>56</v>
      </c>
      <c r="I5" s="1110" t="s">
        <v>57</v>
      </c>
      <c r="J5" s="1102" t="s">
        <v>11</v>
      </c>
      <c r="K5" s="1103"/>
      <c r="L5" s="1104"/>
      <c r="M5" s="1105" t="s">
        <v>36</v>
      </c>
      <c r="N5" s="1107" t="s">
        <v>12</v>
      </c>
      <c r="O5" s="1108"/>
      <c r="P5" s="1109"/>
      <c r="Q5" s="1102" t="s">
        <v>11</v>
      </c>
      <c r="R5" s="1103"/>
      <c r="S5" s="1103"/>
      <c r="T5" s="1104"/>
      <c r="U5" s="21"/>
    </row>
    <row r="6" spans="1:21" s="36" customFormat="1" ht="166.5" customHeight="1" thickBot="1">
      <c r="A6" s="1126"/>
      <c r="B6" s="1127"/>
      <c r="C6" s="1106"/>
      <c r="D6" s="120" t="s">
        <v>13</v>
      </c>
      <c r="E6" s="120" t="s">
        <v>14</v>
      </c>
      <c r="F6" s="120" t="s">
        <v>15</v>
      </c>
      <c r="G6" s="120" t="s">
        <v>16</v>
      </c>
      <c r="H6" s="1111"/>
      <c r="I6" s="1111"/>
      <c r="J6" s="121" t="s">
        <v>17</v>
      </c>
      <c r="K6" s="121" t="s">
        <v>18</v>
      </c>
      <c r="L6" s="121" t="s">
        <v>19</v>
      </c>
      <c r="M6" s="1106"/>
      <c r="N6" s="120" t="s">
        <v>20</v>
      </c>
      <c r="O6" s="120" t="s">
        <v>21</v>
      </c>
      <c r="P6" s="120" t="s">
        <v>22</v>
      </c>
      <c r="Q6" s="121" t="s">
        <v>23</v>
      </c>
      <c r="R6" s="121" t="s">
        <v>24</v>
      </c>
      <c r="S6" s="121" t="s">
        <v>25</v>
      </c>
      <c r="T6" s="121" t="s">
        <v>58</v>
      </c>
      <c r="U6" s="21"/>
    </row>
    <row r="7" spans="1:21" s="2" customFormat="1" ht="42" customHeight="1">
      <c r="A7" s="87">
        <v>1</v>
      </c>
      <c r="B7" s="653" t="s">
        <v>26</v>
      </c>
      <c r="C7" s="247">
        <v>0</v>
      </c>
      <c r="D7" s="248">
        <v>0</v>
      </c>
      <c r="E7" s="247">
        <v>0</v>
      </c>
      <c r="F7" s="248">
        <v>0</v>
      </c>
      <c r="G7" s="248">
        <v>0</v>
      </c>
      <c r="H7" s="248">
        <v>0</v>
      </c>
      <c r="I7" s="248">
        <v>0</v>
      </c>
      <c r="J7" s="249">
        <v>0</v>
      </c>
      <c r="K7" s="250">
        <v>0</v>
      </c>
      <c r="L7" s="249">
        <v>0</v>
      </c>
      <c r="M7" s="248">
        <v>0</v>
      </c>
      <c r="N7" s="247">
        <v>0</v>
      </c>
      <c r="O7" s="248">
        <v>0</v>
      </c>
      <c r="P7" s="247">
        <v>0</v>
      </c>
      <c r="Q7" s="249">
        <v>0</v>
      </c>
      <c r="R7" s="250">
        <v>0</v>
      </c>
      <c r="S7" s="250">
        <v>0</v>
      </c>
      <c r="T7" s="251">
        <v>0</v>
      </c>
      <c r="U7" s="20"/>
    </row>
    <row r="8" spans="1:21" s="136" customFormat="1" ht="42" customHeight="1">
      <c r="A8" s="89">
        <v>2</v>
      </c>
      <c r="B8" s="653" t="s">
        <v>42</v>
      </c>
      <c r="C8" s="252">
        <v>0</v>
      </c>
      <c r="D8" s="253">
        <v>0</v>
      </c>
      <c r="E8" s="252">
        <v>0</v>
      </c>
      <c r="F8" s="253">
        <v>0</v>
      </c>
      <c r="G8" s="253">
        <v>0</v>
      </c>
      <c r="H8" s="254">
        <v>0</v>
      </c>
      <c r="I8" s="255">
        <v>0</v>
      </c>
      <c r="J8" s="254">
        <v>0</v>
      </c>
      <c r="K8" s="255">
        <v>0</v>
      </c>
      <c r="L8" s="254">
        <v>0</v>
      </c>
      <c r="M8" s="253">
        <v>0</v>
      </c>
      <c r="N8" s="252">
        <v>0</v>
      </c>
      <c r="O8" s="253">
        <v>0</v>
      </c>
      <c r="P8" s="252">
        <v>0</v>
      </c>
      <c r="Q8" s="254">
        <v>0</v>
      </c>
      <c r="R8" s="255">
        <v>0</v>
      </c>
      <c r="S8" s="254">
        <v>0</v>
      </c>
      <c r="T8" s="254">
        <v>0</v>
      </c>
      <c r="U8" s="102"/>
    </row>
    <row r="9" spans="1:21" s="2" customFormat="1" ht="42" customHeight="1">
      <c r="A9" s="87">
        <v>3</v>
      </c>
      <c r="B9" s="654" t="s">
        <v>41</v>
      </c>
      <c r="C9" s="252">
        <v>0</v>
      </c>
      <c r="D9" s="252">
        <v>0</v>
      </c>
      <c r="E9" s="252">
        <v>0</v>
      </c>
      <c r="F9" s="252">
        <v>0</v>
      </c>
      <c r="G9" s="252">
        <v>0</v>
      </c>
      <c r="H9" s="255">
        <v>0</v>
      </c>
      <c r="I9" s="255">
        <v>0</v>
      </c>
      <c r="J9" s="255">
        <v>0</v>
      </c>
      <c r="K9" s="255">
        <v>0</v>
      </c>
      <c r="L9" s="255">
        <v>0</v>
      </c>
      <c r="M9" s="252">
        <v>0</v>
      </c>
      <c r="N9" s="252">
        <v>0</v>
      </c>
      <c r="O9" s="252">
        <v>0</v>
      </c>
      <c r="P9" s="252">
        <v>0</v>
      </c>
      <c r="Q9" s="255">
        <v>0</v>
      </c>
      <c r="R9" s="255">
        <v>0</v>
      </c>
      <c r="S9" s="255">
        <v>0</v>
      </c>
      <c r="T9" s="255">
        <v>0</v>
      </c>
      <c r="U9" s="20"/>
    </row>
    <row r="10" spans="1:21" s="2" customFormat="1" ht="42" customHeight="1">
      <c r="A10" s="87">
        <v>4</v>
      </c>
      <c r="B10" s="93" t="s">
        <v>59</v>
      </c>
      <c r="C10" s="252">
        <v>0</v>
      </c>
      <c r="D10" s="253">
        <v>0</v>
      </c>
      <c r="E10" s="252">
        <v>0</v>
      </c>
      <c r="F10" s="252">
        <v>0</v>
      </c>
      <c r="G10" s="252">
        <v>0</v>
      </c>
      <c r="H10" s="254">
        <v>0</v>
      </c>
      <c r="I10" s="254">
        <v>0</v>
      </c>
      <c r="J10" s="254">
        <v>0</v>
      </c>
      <c r="K10" s="255">
        <v>0</v>
      </c>
      <c r="L10" s="254">
        <v>0</v>
      </c>
      <c r="M10" s="253">
        <v>0</v>
      </c>
      <c r="N10" s="252">
        <v>0</v>
      </c>
      <c r="O10" s="253">
        <v>0</v>
      </c>
      <c r="P10" s="253">
        <v>0</v>
      </c>
      <c r="Q10" s="254">
        <v>0</v>
      </c>
      <c r="R10" s="255">
        <v>0</v>
      </c>
      <c r="S10" s="255">
        <v>0</v>
      </c>
      <c r="T10" s="256">
        <v>0</v>
      </c>
      <c r="U10" s="21"/>
    </row>
    <row r="11" spans="1:21" s="2" customFormat="1" ht="42" customHeight="1">
      <c r="A11" s="87">
        <v>5</v>
      </c>
      <c r="B11" s="93" t="s">
        <v>29</v>
      </c>
      <c r="C11" s="252">
        <v>0</v>
      </c>
      <c r="D11" s="253">
        <v>0</v>
      </c>
      <c r="E11" s="252">
        <v>0</v>
      </c>
      <c r="F11" s="253">
        <v>0</v>
      </c>
      <c r="G11" s="253">
        <v>0</v>
      </c>
      <c r="H11" s="254">
        <v>0</v>
      </c>
      <c r="I11" s="254">
        <v>0</v>
      </c>
      <c r="J11" s="254">
        <v>0</v>
      </c>
      <c r="K11" s="255">
        <v>0</v>
      </c>
      <c r="L11" s="254">
        <v>0</v>
      </c>
      <c r="M11" s="253">
        <v>0</v>
      </c>
      <c r="N11" s="252">
        <v>0</v>
      </c>
      <c r="O11" s="253">
        <v>0</v>
      </c>
      <c r="P11" s="252">
        <v>0</v>
      </c>
      <c r="Q11" s="254">
        <v>0</v>
      </c>
      <c r="R11" s="255">
        <v>0</v>
      </c>
      <c r="S11" s="254">
        <v>0</v>
      </c>
      <c r="T11" s="256">
        <v>0</v>
      </c>
      <c r="U11" s="20"/>
    </row>
    <row r="12" spans="1:21" s="2" customFormat="1" ht="42" customHeight="1">
      <c r="A12" s="87">
        <v>6</v>
      </c>
      <c r="B12" s="653" t="s">
        <v>60</v>
      </c>
      <c r="C12" s="252">
        <v>0</v>
      </c>
      <c r="D12" s="253">
        <v>0</v>
      </c>
      <c r="E12" s="252">
        <v>0</v>
      </c>
      <c r="F12" s="253">
        <v>0</v>
      </c>
      <c r="G12" s="253">
        <v>0</v>
      </c>
      <c r="H12" s="254">
        <v>0</v>
      </c>
      <c r="I12" s="254">
        <v>0</v>
      </c>
      <c r="J12" s="254">
        <v>0</v>
      </c>
      <c r="K12" s="255">
        <v>0</v>
      </c>
      <c r="L12" s="255">
        <v>0</v>
      </c>
      <c r="M12" s="253">
        <v>0</v>
      </c>
      <c r="N12" s="252">
        <v>0</v>
      </c>
      <c r="O12" s="253">
        <v>0</v>
      </c>
      <c r="P12" s="252">
        <v>0</v>
      </c>
      <c r="Q12" s="254">
        <v>0</v>
      </c>
      <c r="R12" s="255">
        <v>0</v>
      </c>
      <c r="S12" s="254">
        <v>0</v>
      </c>
      <c r="T12" s="254">
        <v>0</v>
      </c>
      <c r="U12" s="20"/>
    </row>
    <row r="13" spans="1:21" s="2" customFormat="1" ht="42" customHeight="1">
      <c r="A13" s="87">
        <v>7</v>
      </c>
      <c r="B13" s="93" t="s">
        <v>30</v>
      </c>
      <c r="C13" s="252">
        <v>0</v>
      </c>
      <c r="D13" s="253">
        <v>0</v>
      </c>
      <c r="E13" s="252">
        <v>0</v>
      </c>
      <c r="F13" s="252">
        <v>0</v>
      </c>
      <c r="G13" s="252">
        <v>0</v>
      </c>
      <c r="H13" s="254">
        <v>0</v>
      </c>
      <c r="I13" s="255">
        <v>0</v>
      </c>
      <c r="J13" s="255">
        <v>0</v>
      </c>
      <c r="K13" s="255">
        <v>0</v>
      </c>
      <c r="L13" s="255">
        <v>0</v>
      </c>
      <c r="M13" s="253">
        <v>0</v>
      </c>
      <c r="N13" s="252">
        <v>0</v>
      </c>
      <c r="O13" s="253">
        <v>0</v>
      </c>
      <c r="P13" s="253">
        <v>0</v>
      </c>
      <c r="Q13" s="254">
        <v>0</v>
      </c>
      <c r="R13" s="254">
        <v>0</v>
      </c>
      <c r="S13" s="254">
        <v>0</v>
      </c>
      <c r="T13" s="254">
        <v>0</v>
      </c>
      <c r="U13" s="20"/>
    </row>
    <row r="14" spans="1:21" s="2" customFormat="1" ht="42" customHeight="1">
      <c r="A14" s="87">
        <v>8</v>
      </c>
      <c r="B14" s="93" t="s">
        <v>61</v>
      </c>
      <c r="C14" s="252">
        <v>0</v>
      </c>
      <c r="D14" s="253">
        <v>0</v>
      </c>
      <c r="E14" s="252">
        <v>0</v>
      </c>
      <c r="F14" s="252">
        <v>0</v>
      </c>
      <c r="G14" s="252">
        <v>0</v>
      </c>
      <c r="H14" s="254">
        <v>0</v>
      </c>
      <c r="I14" s="255">
        <v>0</v>
      </c>
      <c r="J14" s="254">
        <v>0</v>
      </c>
      <c r="K14" s="255">
        <v>0</v>
      </c>
      <c r="L14" s="254">
        <v>0</v>
      </c>
      <c r="M14" s="253">
        <v>0</v>
      </c>
      <c r="N14" s="252">
        <v>0</v>
      </c>
      <c r="O14" s="253">
        <v>0</v>
      </c>
      <c r="P14" s="252">
        <v>0</v>
      </c>
      <c r="Q14" s="254">
        <v>0</v>
      </c>
      <c r="R14" s="255">
        <v>0</v>
      </c>
      <c r="S14" s="255">
        <v>0</v>
      </c>
      <c r="T14" s="255">
        <v>0</v>
      </c>
      <c r="U14" s="20"/>
    </row>
    <row r="15" spans="1:21" s="2" customFormat="1" ht="42" customHeight="1">
      <c r="A15" s="87">
        <v>9</v>
      </c>
      <c r="B15" s="653" t="s">
        <v>62</v>
      </c>
      <c r="C15" s="252">
        <v>0</v>
      </c>
      <c r="D15" s="253">
        <v>0</v>
      </c>
      <c r="E15" s="252">
        <v>0</v>
      </c>
      <c r="F15" s="253">
        <v>0</v>
      </c>
      <c r="G15" s="253">
        <v>0</v>
      </c>
      <c r="H15" s="254">
        <v>0</v>
      </c>
      <c r="I15" s="254">
        <v>0</v>
      </c>
      <c r="J15" s="254">
        <v>0</v>
      </c>
      <c r="K15" s="255">
        <v>0</v>
      </c>
      <c r="L15" s="254">
        <v>0</v>
      </c>
      <c r="M15" s="253">
        <v>0</v>
      </c>
      <c r="N15" s="253">
        <v>0</v>
      </c>
      <c r="O15" s="253">
        <v>0</v>
      </c>
      <c r="P15" s="253">
        <v>0</v>
      </c>
      <c r="Q15" s="254">
        <v>0</v>
      </c>
      <c r="R15" s="255">
        <v>0</v>
      </c>
      <c r="S15" s="254">
        <v>0</v>
      </c>
      <c r="T15" s="256">
        <v>0</v>
      </c>
      <c r="U15" s="21"/>
    </row>
    <row r="16" spans="1:21" s="2" customFormat="1" ht="42" customHeight="1">
      <c r="A16" s="87">
        <v>10</v>
      </c>
      <c r="B16" s="93" t="s">
        <v>63</v>
      </c>
      <c r="C16" s="252">
        <v>0</v>
      </c>
      <c r="D16" s="253">
        <v>0</v>
      </c>
      <c r="E16" s="252">
        <v>0</v>
      </c>
      <c r="F16" s="252">
        <v>0</v>
      </c>
      <c r="G16" s="252">
        <v>0</v>
      </c>
      <c r="H16" s="254">
        <v>0</v>
      </c>
      <c r="I16" s="255">
        <v>0</v>
      </c>
      <c r="J16" s="254">
        <v>0</v>
      </c>
      <c r="K16" s="254">
        <v>0</v>
      </c>
      <c r="L16" s="254">
        <v>0</v>
      </c>
      <c r="M16" s="253">
        <v>0</v>
      </c>
      <c r="N16" s="252">
        <v>0</v>
      </c>
      <c r="O16" s="253">
        <v>0</v>
      </c>
      <c r="P16" s="253">
        <v>0</v>
      </c>
      <c r="Q16" s="254">
        <v>0</v>
      </c>
      <c r="R16" s="254">
        <v>0</v>
      </c>
      <c r="S16" s="254">
        <v>0</v>
      </c>
      <c r="T16" s="254">
        <v>0</v>
      </c>
      <c r="U16" s="222">
        <v>0</v>
      </c>
    </row>
    <row r="17" spans="1:21" s="2" customFormat="1" ht="42" customHeight="1">
      <c r="A17" s="87">
        <v>11</v>
      </c>
      <c r="B17" s="93" t="s">
        <v>31</v>
      </c>
      <c r="C17" s="252">
        <v>0</v>
      </c>
      <c r="D17" s="252">
        <v>0</v>
      </c>
      <c r="E17" s="252">
        <v>0</v>
      </c>
      <c r="F17" s="252">
        <v>0</v>
      </c>
      <c r="G17" s="252">
        <v>0</v>
      </c>
      <c r="H17" s="254">
        <v>0</v>
      </c>
      <c r="I17" s="255">
        <v>0</v>
      </c>
      <c r="J17" s="254">
        <v>0</v>
      </c>
      <c r="K17" s="254">
        <v>0</v>
      </c>
      <c r="L17" s="254">
        <v>0</v>
      </c>
      <c r="M17" s="253">
        <v>0</v>
      </c>
      <c r="N17" s="253">
        <v>0</v>
      </c>
      <c r="O17" s="253">
        <v>0</v>
      </c>
      <c r="P17" s="252">
        <v>0</v>
      </c>
      <c r="Q17" s="254">
        <v>0</v>
      </c>
      <c r="R17" s="254">
        <v>0</v>
      </c>
      <c r="S17" s="254">
        <v>0</v>
      </c>
      <c r="T17" s="254">
        <v>0</v>
      </c>
      <c r="U17" s="21"/>
    </row>
    <row r="18" spans="1:21" s="24" customFormat="1" ht="42" customHeight="1">
      <c r="A18" s="87">
        <v>12</v>
      </c>
      <c r="B18" s="93" t="s">
        <v>32</v>
      </c>
      <c r="C18" s="252">
        <v>0</v>
      </c>
      <c r="D18" s="253">
        <v>0</v>
      </c>
      <c r="E18" s="252">
        <v>0</v>
      </c>
      <c r="F18" s="253">
        <v>0</v>
      </c>
      <c r="G18" s="252">
        <v>0</v>
      </c>
      <c r="H18" s="254">
        <v>0</v>
      </c>
      <c r="I18" s="255">
        <v>0</v>
      </c>
      <c r="J18" s="254">
        <v>0</v>
      </c>
      <c r="K18" s="255">
        <v>0</v>
      </c>
      <c r="L18" s="254">
        <v>0</v>
      </c>
      <c r="M18" s="253">
        <v>0</v>
      </c>
      <c r="N18" s="252">
        <v>0</v>
      </c>
      <c r="O18" s="253">
        <v>0</v>
      </c>
      <c r="P18" s="252">
        <v>0</v>
      </c>
      <c r="Q18" s="254">
        <v>0</v>
      </c>
      <c r="R18" s="255">
        <v>0</v>
      </c>
      <c r="S18" s="254">
        <v>0</v>
      </c>
      <c r="T18" s="254">
        <v>0</v>
      </c>
      <c r="U18" s="23"/>
    </row>
    <row r="19" spans="1:21" s="2" customFormat="1" ht="42" customHeight="1">
      <c r="A19" s="87">
        <v>13</v>
      </c>
      <c r="B19" s="653" t="s">
        <v>33</v>
      </c>
      <c r="C19" s="252">
        <v>0</v>
      </c>
      <c r="D19" s="253">
        <v>0</v>
      </c>
      <c r="E19" s="252">
        <v>0</v>
      </c>
      <c r="F19" s="252">
        <v>0</v>
      </c>
      <c r="G19" s="252">
        <v>0</v>
      </c>
      <c r="H19" s="254">
        <v>0</v>
      </c>
      <c r="I19" s="255">
        <v>0</v>
      </c>
      <c r="J19" s="254">
        <v>0</v>
      </c>
      <c r="K19" s="255">
        <v>0</v>
      </c>
      <c r="L19" s="254">
        <v>0</v>
      </c>
      <c r="M19" s="254">
        <v>0</v>
      </c>
      <c r="N19" s="254">
        <v>0</v>
      </c>
      <c r="O19" s="254">
        <v>0</v>
      </c>
      <c r="P19" s="254">
        <v>0</v>
      </c>
      <c r="Q19" s="254">
        <v>0</v>
      </c>
      <c r="R19" s="255">
        <v>0</v>
      </c>
      <c r="S19" s="254">
        <v>0</v>
      </c>
      <c r="T19" s="256">
        <v>0</v>
      </c>
      <c r="U19" s="20"/>
    </row>
    <row r="20" spans="1:21" s="24" customFormat="1" ht="42" customHeight="1">
      <c r="A20" s="87">
        <v>14</v>
      </c>
      <c r="B20" s="93" t="s">
        <v>38</v>
      </c>
      <c r="C20" s="252">
        <v>0</v>
      </c>
      <c r="D20" s="253">
        <v>0</v>
      </c>
      <c r="E20" s="252">
        <v>0</v>
      </c>
      <c r="F20" s="253">
        <v>0</v>
      </c>
      <c r="G20" s="253">
        <v>0</v>
      </c>
      <c r="H20" s="253">
        <v>0</v>
      </c>
      <c r="I20" s="253">
        <v>0</v>
      </c>
      <c r="J20" s="253">
        <v>0</v>
      </c>
      <c r="K20" s="253">
        <v>0</v>
      </c>
      <c r="L20" s="253">
        <v>0</v>
      </c>
      <c r="M20" s="253">
        <v>0</v>
      </c>
      <c r="N20" s="252">
        <v>0</v>
      </c>
      <c r="O20" s="253">
        <v>0</v>
      </c>
      <c r="P20" s="252">
        <v>0</v>
      </c>
      <c r="Q20" s="252">
        <v>0</v>
      </c>
      <c r="R20" s="252">
        <v>0</v>
      </c>
      <c r="S20" s="252">
        <v>0</v>
      </c>
      <c r="T20" s="252">
        <v>0</v>
      </c>
      <c r="U20" s="25"/>
    </row>
    <row r="21" spans="1:21" s="2" customFormat="1" ht="42" customHeight="1">
      <c r="A21" s="87">
        <v>15</v>
      </c>
      <c r="B21" s="93" t="s">
        <v>34</v>
      </c>
      <c r="C21" s="257">
        <v>0</v>
      </c>
      <c r="D21" s="253">
        <v>7</v>
      </c>
      <c r="E21" s="252">
        <v>9.5</v>
      </c>
      <c r="F21" s="252">
        <v>0</v>
      </c>
      <c r="G21" s="252">
        <v>0</v>
      </c>
      <c r="H21" s="254">
        <v>18</v>
      </c>
      <c r="I21" s="255">
        <v>12</v>
      </c>
      <c r="J21" s="254">
        <v>10</v>
      </c>
      <c r="K21" s="255">
        <v>13</v>
      </c>
      <c r="L21" s="255">
        <v>0</v>
      </c>
      <c r="M21" s="253">
        <v>5</v>
      </c>
      <c r="N21" s="252">
        <v>5</v>
      </c>
      <c r="O21" s="253">
        <v>6</v>
      </c>
      <c r="P21" s="253">
        <v>0</v>
      </c>
      <c r="Q21" s="253">
        <v>6</v>
      </c>
      <c r="R21" s="255">
        <v>13.5</v>
      </c>
      <c r="S21" s="255">
        <v>0</v>
      </c>
      <c r="T21" s="255">
        <v>0</v>
      </c>
      <c r="U21" s="20"/>
    </row>
    <row r="22" spans="1:21" s="2" customFormat="1" ht="42" customHeight="1">
      <c r="A22" s="87">
        <v>16</v>
      </c>
      <c r="B22" s="653" t="s">
        <v>64</v>
      </c>
      <c r="C22" s="252">
        <v>0</v>
      </c>
      <c r="D22" s="252">
        <v>0</v>
      </c>
      <c r="E22" s="252">
        <v>0</v>
      </c>
      <c r="F22" s="252">
        <v>0</v>
      </c>
      <c r="G22" s="252">
        <v>0</v>
      </c>
      <c r="H22" s="254">
        <v>0</v>
      </c>
      <c r="I22" s="255">
        <v>0</v>
      </c>
      <c r="J22" s="254">
        <v>0</v>
      </c>
      <c r="K22" s="255">
        <v>0</v>
      </c>
      <c r="L22" s="255">
        <v>0</v>
      </c>
      <c r="M22" s="253">
        <v>0</v>
      </c>
      <c r="N22" s="253">
        <v>0</v>
      </c>
      <c r="O22" s="253">
        <v>0</v>
      </c>
      <c r="P22" s="253">
        <v>0</v>
      </c>
      <c r="Q22" s="254">
        <v>0</v>
      </c>
      <c r="R22" s="254">
        <v>0</v>
      </c>
      <c r="S22" s="254">
        <v>0</v>
      </c>
      <c r="T22" s="254">
        <v>0</v>
      </c>
      <c r="U22" s="20"/>
    </row>
    <row r="23" spans="1:21" s="2" customFormat="1" ht="42" customHeight="1">
      <c r="A23" s="87">
        <v>17</v>
      </c>
      <c r="B23" s="93" t="s">
        <v>96</v>
      </c>
      <c r="C23" s="252">
        <v>0</v>
      </c>
      <c r="D23" s="253">
        <v>0</v>
      </c>
      <c r="E23" s="252">
        <v>0</v>
      </c>
      <c r="F23" s="252">
        <v>0</v>
      </c>
      <c r="G23" s="252">
        <v>0</v>
      </c>
      <c r="H23" s="254">
        <v>0</v>
      </c>
      <c r="I23" s="255">
        <v>0</v>
      </c>
      <c r="J23" s="254">
        <v>0</v>
      </c>
      <c r="K23" s="254">
        <v>0</v>
      </c>
      <c r="L23" s="254">
        <v>0</v>
      </c>
      <c r="M23" s="253">
        <v>0</v>
      </c>
      <c r="N23" s="253">
        <v>0</v>
      </c>
      <c r="O23" s="253">
        <v>0</v>
      </c>
      <c r="P23" s="253">
        <v>0</v>
      </c>
      <c r="Q23" s="254">
        <v>0</v>
      </c>
      <c r="R23" s="254">
        <v>0</v>
      </c>
      <c r="S23" s="254">
        <v>0</v>
      </c>
      <c r="T23" s="254">
        <v>0</v>
      </c>
      <c r="U23" s="222">
        <v>0</v>
      </c>
    </row>
    <row r="24" spans="1:21" s="2" customFormat="1" ht="42" customHeight="1">
      <c r="A24" s="87">
        <v>18</v>
      </c>
      <c r="B24" s="93" t="s">
        <v>81</v>
      </c>
      <c r="C24" s="257">
        <v>0</v>
      </c>
      <c r="D24" s="253">
        <v>0</v>
      </c>
      <c r="E24" s="252">
        <v>0</v>
      </c>
      <c r="F24" s="252">
        <v>0</v>
      </c>
      <c r="G24" s="252">
        <v>0</v>
      </c>
      <c r="H24" s="254">
        <v>0</v>
      </c>
      <c r="I24" s="255">
        <v>0</v>
      </c>
      <c r="J24" s="254">
        <v>0</v>
      </c>
      <c r="K24" s="254">
        <v>0</v>
      </c>
      <c r="L24" s="254">
        <v>0</v>
      </c>
      <c r="M24" s="253">
        <v>0</v>
      </c>
      <c r="N24" s="252">
        <v>0</v>
      </c>
      <c r="O24" s="253">
        <v>0</v>
      </c>
      <c r="P24" s="253">
        <v>0</v>
      </c>
      <c r="Q24" s="254">
        <v>0</v>
      </c>
      <c r="R24" s="254">
        <v>0</v>
      </c>
      <c r="S24" s="254">
        <v>0</v>
      </c>
      <c r="T24" s="254">
        <v>0</v>
      </c>
      <c r="U24" s="37"/>
    </row>
    <row r="25" spans="1:21" s="2" customFormat="1" ht="42" customHeight="1">
      <c r="A25" s="87">
        <v>19</v>
      </c>
      <c r="B25" s="93" t="s">
        <v>44</v>
      </c>
      <c r="C25" s="252">
        <v>0</v>
      </c>
      <c r="D25" s="253">
        <v>0</v>
      </c>
      <c r="E25" s="252">
        <v>0</v>
      </c>
      <c r="F25" s="252">
        <v>0</v>
      </c>
      <c r="G25" s="252">
        <v>0</v>
      </c>
      <c r="H25" s="254">
        <v>0</v>
      </c>
      <c r="I25" s="255">
        <v>0</v>
      </c>
      <c r="J25" s="254">
        <v>0</v>
      </c>
      <c r="K25" s="255">
        <v>0</v>
      </c>
      <c r="L25" s="255">
        <v>0</v>
      </c>
      <c r="M25" s="253">
        <v>0</v>
      </c>
      <c r="N25" s="252">
        <v>0</v>
      </c>
      <c r="O25" s="253">
        <v>0</v>
      </c>
      <c r="P25" s="253">
        <v>0</v>
      </c>
      <c r="Q25" s="254">
        <v>0</v>
      </c>
      <c r="R25" s="254">
        <v>0</v>
      </c>
      <c r="S25" s="254">
        <v>0</v>
      </c>
      <c r="T25" s="254">
        <v>0</v>
      </c>
      <c r="U25" s="222">
        <v>0</v>
      </c>
    </row>
    <row r="26" spans="1:21" s="2" customFormat="1" ht="42" customHeight="1">
      <c r="A26" s="87">
        <v>20</v>
      </c>
      <c r="B26" s="93" t="s">
        <v>66</v>
      </c>
      <c r="C26" s="252">
        <v>0</v>
      </c>
      <c r="D26" s="253">
        <v>0</v>
      </c>
      <c r="E26" s="252">
        <v>0</v>
      </c>
      <c r="F26" s="252">
        <v>0</v>
      </c>
      <c r="G26" s="252">
        <v>0</v>
      </c>
      <c r="H26" s="254">
        <v>0</v>
      </c>
      <c r="I26" s="255">
        <v>0</v>
      </c>
      <c r="J26" s="254">
        <v>0</v>
      </c>
      <c r="K26" s="254">
        <v>0</v>
      </c>
      <c r="L26" s="254">
        <v>0</v>
      </c>
      <c r="M26" s="253">
        <v>0</v>
      </c>
      <c r="N26" s="252">
        <v>0</v>
      </c>
      <c r="O26" s="253">
        <v>0</v>
      </c>
      <c r="P26" s="252">
        <v>0</v>
      </c>
      <c r="Q26" s="254">
        <v>0</v>
      </c>
      <c r="R26" s="254">
        <v>0</v>
      </c>
      <c r="S26" s="254">
        <v>0</v>
      </c>
      <c r="T26" s="254">
        <v>0</v>
      </c>
      <c r="U26" s="20"/>
    </row>
    <row r="27" spans="1:21" s="2" customFormat="1" ht="42" customHeight="1">
      <c r="A27" s="87">
        <v>21</v>
      </c>
      <c r="B27" s="93" t="s">
        <v>43</v>
      </c>
      <c r="C27" s="252">
        <v>0</v>
      </c>
      <c r="D27" s="253">
        <v>0</v>
      </c>
      <c r="E27" s="253">
        <v>0</v>
      </c>
      <c r="F27" s="253">
        <v>0</v>
      </c>
      <c r="G27" s="253">
        <v>0</v>
      </c>
      <c r="H27" s="254">
        <v>0</v>
      </c>
      <c r="I27" s="255">
        <v>0</v>
      </c>
      <c r="J27" s="254">
        <v>0</v>
      </c>
      <c r="K27" s="254">
        <v>0</v>
      </c>
      <c r="L27" s="254">
        <v>0</v>
      </c>
      <c r="M27" s="253">
        <v>0</v>
      </c>
      <c r="N27" s="252">
        <v>0</v>
      </c>
      <c r="O27" s="252">
        <v>0</v>
      </c>
      <c r="P27" s="252">
        <v>0</v>
      </c>
      <c r="Q27" s="254">
        <v>0</v>
      </c>
      <c r="R27" s="254">
        <v>0</v>
      </c>
      <c r="S27" s="254">
        <v>0</v>
      </c>
      <c r="T27" s="254">
        <v>0</v>
      </c>
      <c r="U27" s="20"/>
    </row>
    <row r="28" spans="1:21" s="2" customFormat="1" ht="42" customHeight="1">
      <c r="A28" s="87">
        <v>22</v>
      </c>
      <c r="B28" s="111" t="s">
        <v>80</v>
      </c>
      <c r="C28" s="252">
        <v>0</v>
      </c>
      <c r="D28" s="253">
        <v>0</v>
      </c>
      <c r="E28" s="252">
        <v>0</v>
      </c>
      <c r="F28" s="252">
        <v>0</v>
      </c>
      <c r="G28" s="252">
        <v>0</v>
      </c>
      <c r="H28" s="254">
        <v>0</v>
      </c>
      <c r="I28" s="254">
        <v>0</v>
      </c>
      <c r="J28" s="254">
        <v>0</v>
      </c>
      <c r="K28" s="254">
        <v>0</v>
      </c>
      <c r="L28" s="254">
        <v>0</v>
      </c>
      <c r="M28" s="253">
        <v>0</v>
      </c>
      <c r="N28" s="252">
        <v>0</v>
      </c>
      <c r="O28" s="253">
        <v>0</v>
      </c>
      <c r="P28" s="253">
        <v>0</v>
      </c>
      <c r="Q28" s="254">
        <v>0</v>
      </c>
      <c r="R28" s="254">
        <v>0</v>
      </c>
      <c r="S28" s="254">
        <v>0</v>
      </c>
      <c r="T28" s="254">
        <v>0</v>
      </c>
      <c r="U28" s="20"/>
    </row>
    <row r="29" spans="1:21" s="2" customFormat="1" ht="42" customHeight="1">
      <c r="A29" s="87">
        <v>23</v>
      </c>
      <c r="B29" s="653" t="s">
        <v>67</v>
      </c>
      <c r="C29" s="252">
        <v>0</v>
      </c>
      <c r="D29" s="253">
        <v>0</v>
      </c>
      <c r="E29" s="252">
        <v>0</v>
      </c>
      <c r="F29" s="253">
        <v>0</v>
      </c>
      <c r="G29" s="253">
        <v>0</v>
      </c>
      <c r="H29" s="254">
        <v>0</v>
      </c>
      <c r="I29" s="255">
        <v>0</v>
      </c>
      <c r="J29" s="254">
        <v>0</v>
      </c>
      <c r="K29" s="255">
        <v>0</v>
      </c>
      <c r="L29" s="255">
        <v>0</v>
      </c>
      <c r="M29" s="253">
        <v>0</v>
      </c>
      <c r="N29" s="252">
        <v>0</v>
      </c>
      <c r="O29" s="253">
        <v>0</v>
      </c>
      <c r="P29" s="252">
        <v>0</v>
      </c>
      <c r="Q29" s="252">
        <v>0</v>
      </c>
      <c r="R29" s="252">
        <v>0</v>
      </c>
      <c r="S29" s="252">
        <v>0</v>
      </c>
      <c r="T29" s="252">
        <v>0</v>
      </c>
      <c r="U29" s="20"/>
    </row>
    <row r="30" spans="1:21" s="2" customFormat="1" ht="42" customHeight="1">
      <c r="A30" s="87">
        <v>24</v>
      </c>
      <c r="B30" s="93" t="s">
        <v>68</v>
      </c>
      <c r="C30" s="253">
        <v>0</v>
      </c>
      <c r="D30" s="253">
        <v>0</v>
      </c>
      <c r="E30" s="252">
        <v>0</v>
      </c>
      <c r="F30" s="252">
        <v>0</v>
      </c>
      <c r="G30" s="252">
        <v>0</v>
      </c>
      <c r="H30" s="252">
        <v>0</v>
      </c>
      <c r="I30" s="252">
        <v>0</v>
      </c>
      <c r="J30" s="254">
        <v>0</v>
      </c>
      <c r="K30" s="254">
        <v>0</v>
      </c>
      <c r="L30" s="254">
        <v>0</v>
      </c>
      <c r="M30" s="254">
        <v>0</v>
      </c>
      <c r="N30" s="252">
        <v>0</v>
      </c>
      <c r="O30" s="253">
        <v>0</v>
      </c>
      <c r="P30" s="253">
        <v>0</v>
      </c>
      <c r="Q30" s="254">
        <v>0</v>
      </c>
      <c r="R30" s="254">
        <v>0</v>
      </c>
      <c r="S30" s="254">
        <v>0</v>
      </c>
      <c r="T30" s="256">
        <v>0</v>
      </c>
      <c r="U30" s="20"/>
    </row>
    <row r="31" spans="1:21" s="24" customFormat="1" ht="42" customHeight="1">
      <c r="A31" s="87">
        <v>25</v>
      </c>
      <c r="B31" s="653" t="s">
        <v>69</v>
      </c>
      <c r="C31" s="252">
        <v>0</v>
      </c>
      <c r="D31" s="253">
        <v>0</v>
      </c>
      <c r="E31" s="252">
        <v>0</v>
      </c>
      <c r="F31" s="253">
        <v>0</v>
      </c>
      <c r="G31" s="253">
        <v>0</v>
      </c>
      <c r="H31" s="254">
        <v>0</v>
      </c>
      <c r="I31" s="255">
        <v>0</v>
      </c>
      <c r="J31" s="254">
        <v>0</v>
      </c>
      <c r="K31" s="255">
        <v>0</v>
      </c>
      <c r="L31" s="254">
        <v>0</v>
      </c>
      <c r="M31" s="253">
        <v>0</v>
      </c>
      <c r="N31" s="252">
        <v>0</v>
      </c>
      <c r="O31" s="253">
        <v>0</v>
      </c>
      <c r="P31" s="252">
        <v>0</v>
      </c>
      <c r="Q31" s="254">
        <v>0</v>
      </c>
      <c r="R31" s="254">
        <v>0</v>
      </c>
      <c r="S31" s="254">
        <v>0</v>
      </c>
      <c r="T31" s="254">
        <v>0</v>
      </c>
      <c r="U31" s="23"/>
    </row>
    <row r="32" spans="1:21" s="24" customFormat="1" ht="42" customHeight="1">
      <c r="A32" s="87">
        <v>26</v>
      </c>
      <c r="B32" s="112" t="s">
        <v>83</v>
      </c>
      <c r="C32" s="252">
        <v>0</v>
      </c>
      <c r="D32" s="252">
        <v>0</v>
      </c>
      <c r="E32" s="252">
        <v>0</v>
      </c>
      <c r="F32" s="252">
        <v>0</v>
      </c>
      <c r="G32" s="252">
        <v>0</v>
      </c>
      <c r="H32" s="252">
        <v>0</v>
      </c>
      <c r="I32" s="252">
        <v>0</v>
      </c>
      <c r="J32" s="252">
        <v>0</v>
      </c>
      <c r="K32" s="252">
        <v>0</v>
      </c>
      <c r="L32" s="252">
        <v>0</v>
      </c>
      <c r="M32" s="252">
        <v>0</v>
      </c>
      <c r="N32" s="252">
        <v>0</v>
      </c>
      <c r="O32" s="252">
        <v>0</v>
      </c>
      <c r="P32" s="252">
        <v>0</v>
      </c>
      <c r="Q32" s="254">
        <v>0</v>
      </c>
      <c r="R32" s="255">
        <v>0</v>
      </c>
      <c r="S32" s="254">
        <v>0</v>
      </c>
      <c r="T32" s="256">
        <v>0</v>
      </c>
      <c r="U32" s="23"/>
    </row>
    <row r="33" spans="1:21" s="2" customFormat="1" ht="42" customHeight="1">
      <c r="A33" s="87">
        <v>27</v>
      </c>
      <c r="B33" s="93" t="s">
        <v>79</v>
      </c>
      <c r="C33" s="252">
        <v>0</v>
      </c>
      <c r="D33" s="252">
        <v>0</v>
      </c>
      <c r="E33" s="252">
        <v>0</v>
      </c>
      <c r="F33" s="252">
        <v>0</v>
      </c>
      <c r="G33" s="252">
        <v>0</v>
      </c>
      <c r="H33" s="252">
        <v>0</v>
      </c>
      <c r="I33" s="252">
        <v>0</v>
      </c>
      <c r="J33" s="252">
        <v>0</v>
      </c>
      <c r="K33" s="252">
        <v>0</v>
      </c>
      <c r="L33" s="252">
        <v>0</v>
      </c>
      <c r="M33" s="252">
        <v>0</v>
      </c>
      <c r="N33" s="252">
        <v>0</v>
      </c>
      <c r="O33" s="252">
        <v>0</v>
      </c>
      <c r="P33" s="252">
        <v>0</v>
      </c>
      <c r="Q33" s="254">
        <v>0</v>
      </c>
      <c r="R33" s="255">
        <v>0</v>
      </c>
      <c r="S33" s="254">
        <v>0</v>
      </c>
      <c r="T33" s="256">
        <v>0</v>
      </c>
      <c r="U33" s="20"/>
    </row>
    <row r="34" spans="1:21" s="24" customFormat="1" ht="42" customHeight="1">
      <c r="A34" s="87">
        <v>28</v>
      </c>
      <c r="B34" s="93" t="s">
        <v>46</v>
      </c>
      <c r="C34" s="252">
        <v>0</v>
      </c>
      <c r="D34" s="253">
        <v>0</v>
      </c>
      <c r="E34" s="252">
        <v>0</v>
      </c>
      <c r="F34" s="252">
        <v>0</v>
      </c>
      <c r="G34" s="252">
        <v>0</v>
      </c>
      <c r="H34" s="252">
        <v>0</v>
      </c>
      <c r="I34" s="252">
        <v>0</v>
      </c>
      <c r="J34" s="254">
        <v>0</v>
      </c>
      <c r="K34" s="255">
        <v>0</v>
      </c>
      <c r="L34" s="254">
        <v>0</v>
      </c>
      <c r="M34" s="253">
        <v>0</v>
      </c>
      <c r="N34" s="252">
        <v>0</v>
      </c>
      <c r="O34" s="253">
        <v>0</v>
      </c>
      <c r="P34" s="253">
        <v>0</v>
      </c>
      <c r="Q34" s="254">
        <v>0</v>
      </c>
      <c r="R34" s="255">
        <v>0</v>
      </c>
      <c r="S34" s="254">
        <v>0</v>
      </c>
      <c r="T34" s="256">
        <v>0</v>
      </c>
      <c r="U34" s="23"/>
    </row>
    <row r="35" spans="1:21" s="24" customFormat="1" ht="42" customHeight="1">
      <c r="A35" s="87">
        <v>29</v>
      </c>
      <c r="B35" s="113" t="s">
        <v>51</v>
      </c>
      <c r="C35" s="252">
        <v>0</v>
      </c>
      <c r="D35" s="253">
        <v>0</v>
      </c>
      <c r="E35" s="252">
        <v>0</v>
      </c>
      <c r="F35" s="253">
        <v>0</v>
      </c>
      <c r="G35" s="253">
        <v>0</v>
      </c>
      <c r="H35" s="253">
        <v>0</v>
      </c>
      <c r="I35" s="253">
        <v>0</v>
      </c>
      <c r="J35" s="254">
        <v>0</v>
      </c>
      <c r="K35" s="255">
        <v>0</v>
      </c>
      <c r="L35" s="254">
        <v>0</v>
      </c>
      <c r="M35" s="253">
        <v>0</v>
      </c>
      <c r="N35" s="252">
        <v>0</v>
      </c>
      <c r="O35" s="253">
        <v>0</v>
      </c>
      <c r="P35" s="253">
        <v>0</v>
      </c>
      <c r="Q35" s="254">
        <v>0</v>
      </c>
      <c r="R35" s="255">
        <v>0</v>
      </c>
      <c r="S35" s="254">
        <v>0</v>
      </c>
      <c r="T35" s="254">
        <v>0</v>
      </c>
      <c r="U35" s="23"/>
    </row>
    <row r="36" spans="1:21" s="18" customFormat="1" ht="42" customHeight="1">
      <c r="A36" s="87">
        <v>30</v>
      </c>
      <c r="B36" s="113" t="s">
        <v>70</v>
      </c>
      <c r="C36" s="252">
        <v>0</v>
      </c>
      <c r="D36" s="252">
        <v>0</v>
      </c>
      <c r="E36" s="252">
        <v>0</v>
      </c>
      <c r="F36" s="252">
        <v>0</v>
      </c>
      <c r="G36" s="252">
        <v>0</v>
      </c>
      <c r="H36" s="252">
        <v>0</v>
      </c>
      <c r="I36" s="252">
        <v>0</v>
      </c>
      <c r="J36" s="255">
        <v>0</v>
      </c>
      <c r="K36" s="255">
        <v>0</v>
      </c>
      <c r="L36" s="255">
        <v>0</v>
      </c>
      <c r="M36" s="255">
        <v>0</v>
      </c>
      <c r="N36" s="255">
        <v>0</v>
      </c>
      <c r="O36" s="255">
        <v>0</v>
      </c>
      <c r="P36" s="255">
        <v>0</v>
      </c>
      <c r="Q36" s="255">
        <v>0</v>
      </c>
      <c r="R36" s="255">
        <v>0</v>
      </c>
      <c r="S36" s="255">
        <v>0</v>
      </c>
      <c r="T36" s="255">
        <v>0</v>
      </c>
      <c r="U36" s="26"/>
    </row>
    <row r="37" spans="1:21" s="24" customFormat="1" ht="42" customHeight="1">
      <c r="A37" s="87">
        <v>31</v>
      </c>
      <c r="B37" s="113" t="s">
        <v>48</v>
      </c>
      <c r="C37" s="252">
        <v>0</v>
      </c>
      <c r="D37" s="253">
        <v>0</v>
      </c>
      <c r="E37" s="252">
        <v>0</v>
      </c>
      <c r="F37" s="252">
        <v>0</v>
      </c>
      <c r="G37" s="252">
        <v>0</v>
      </c>
      <c r="H37" s="254">
        <v>0</v>
      </c>
      <c r="I37" s="255">
        <v>0</v>
      </c>
      <c r="J37" s="254">
        <v>0</v>
      </c>
      <c r="K37" s="255">
        <v>0</v>
      </c>
      <c r="L37" s="254">
        <v>0</v>
      </c>
      <c r="M37" s="253">
        <v>0</v>
      </c>
      <c r="N37" s="252">
        <v>0</v>
      </c>
      <c r="O37" s="253">
        <v>0</v>
      </c>
      <c r="P37" s="253">
        <v>0</v>
      </c>
      <c r="Q37" s="254">
        <v>0</v>
      </c>
      <c r="R37" s="255">
        <v>0</v>
      </c>
      <c r="S37" s="254">
        <v>0</v>
      </c>
      <c r="T37" s="256">
        <v>0</v>
      </c>
      <c r="U37" s="23"/>
    </row>
    <row r="38" spans="1:20" s="24" customFormat="1" ht="70.5" customHeight="1">
      <c r="A38" s="87">
        <v>32</v>
      </c>
      <c r="B38" s="114" t="s">
        <v>72</v>
      </c>
      <c r="C38" s="252">
        <v>0</v>
      </c>
      <c r="D38" s="253">
        <v>0</v>
      </c>
      <c r="E38" s="252">
        <v>0</v>
      </c>
      <c r="F38" s="253">
        <v>0</v>
      </c>
      <c r="G38" s="252">
        <v>0</v>
      </c>
      <c r="H38" s="254">
        <v>0</v>
      </c>
      <c r="I38" s="255">
        <v>0</v>
      </c>
      <c r="J38" s="254">
        <v>0</v>
      </c>
      <c r="K38" s="255">
        <v>0</v>
      </c>
      <c r="L38" s="254">
        <v>0</v>
      </c>
      <c r="M38" s="253">
        <v>0</v>
      </c>
      <c r="N38" s="252">
        <v>0</v>
      </c>
      <c r="O38" s="253">
        <v>0</v>
      </c>
      <c r="P38" s="252">
        <v>0</v>
      </c>
      <c r="Q38" s="254">
        <v>0</v>
      </c>
      <c r="R38" s="255">
        <v>0</v>
      </c>
      <c r="S38" s="254">
        <v>0</v>
      </c>
      <c r="T38" s="256">
        <v>0</v>
      </c>
    </row>
    <row r="39" spans="1:20" s="24" customFormat="1" ht="42" customHeight="1">
      <c r="A39" s="87">
        <v>33</v>
      </c>
      <c r="B39" s="113" t="s">
        <v>73</v>
      </c>
      <c r="C39" s="252">
        <v>0</v>
      </c>
      <c r="D39" s="252">
        <v>0</v>
      </c>
      <c r="E39" s="252">
        <v>0</v>
      </c>
      <c r="F39" s="252">
        <v>0</v>
      </c>
      <c r="G39" s="252">
        <v>0</v>
      </c>
      <c r="H39" s="252">
        <v>0</v>
      </c>
      <c r="I39" s="252">
        <v>0</v>
      </c>
      <c r="J39" s="252">
        <v>0</v>
      </c>
      <c r="K39" s="255">
        <v>0</v>
      </c>
      <c r="L39" s="255">
        <v>0</v>
      </c>
      <c r="M39" s="255">
        <v>0</v>
      </c>
      <c r="N39" s="255">
        <v>0</v>
      </c>
      <c r="O39" s="255">
        <v>0</v>
      </c>
      <c r="P39" s="255">
        <v>0</v>
      </c>
      <c r="Q39" s="255">
        <v>0</v>
      </c>
      <c r="R39" s="255">
        <v>0</v>
      </c>
      <c r="S39" s="255">
        <v>0</v>
      </c>
      <c r="T39" s="255">
        <v>0</v>
      </c>
    </row>
    <row r="40" spans="1:20" s="24" customFormat="1" ht="42" customHeight="1">
      <c r="A40" s="87">
        <v>34</v>
      </c>
      <c r="B40" s="113" t="s">
        <v>74</v>
      </c>
      <c r="C40" s="253">
        <v>0</v>
      </c>
      <c r="D40" s="253">
        <v>0</v>
      </c>
      <c r="E40" s="252">
        <v>0</v>
      </c>
      <c r="F40" s="252">
        <v>0</v>
      </c>
      <c r="G40" s="252">
        <v>0</v>
      </c>
      <c r="H40" s="252">
        <v>0</v>
      </c>
      <c r="I40" s="255">
        <v>0</v>
      </c>
      <c r="J40" s="255">
        <v>0</v>
      </c>
      <c r="K40" s="255">
        <v>0</v>
      </c>
      <c r="L40" s="254">
        <v>0</v>
      </c>
      <c r="M40" s="254">
        <v>0</v>
      </c>
      <c r="N40" s="253">
        <v>0</v>
      </c>
      <c r="O40" s="253">
        <v>0</v>
      </c>
      <c r="P40" s="253">
        <v>0</v>
      </c>
      <c r="Q40" s="255">
        <v>0</v>
      </c>
      <c r="R40" s="255">
        <v>0</v>
      </c>
      <c r="S40" s="255">
        <v>0</v>
      </c>
      <c r="T40" s="258">
        <v>0</v>
      </c>
    </row>
    <row r="41" spans="1:20" s="24" customFormat="1" ht="42" customHeight="1">
      <c r="A41" s="87">
        <v>35</v>
      </c>
      <c r="B41" s="425" t="s">
        <v>194</v>
      </c>
      <c r="C41" s="426"/>
      <c r="D41" s="427"/>
      <c r="E41" s="427"/>
      <c r="F41" s="427"/>
      <c r="G41" s="427"/>
      <c r="H41" s="428"/>
      <c r="I41" s="428"/>
      <c r="J41" s="428"/>
      <c r="K41" s="428"/>
      <c r="L41" s="428"/>
      <c r="M41" s="427"/>
      <c r="N41" s="427"/>
      <c r="O41" s="427"/>
      <c r="P41" s="427"/>
      <c r="Q41" s="428"/>
      <c r="R41" s="428"/>
      <c r="S41" s="428"/>
      <c r="T41" s="428"/>
    </row>
    <row r="42" spans="1:20" s="2" customFormat="1" ht="47.25" customHeight="1" thickBot="1">
      <c r="A42" s="1182" t="s">
        <v>35</v>
      </c>
      <c r="B42" s="1183"/>
      <c r="C42" s="259">
        <f aca="true" t="shared" si="0" ref="C42:T42">AVERAGE(C7:C40)</f>
        <v>0</v>
      </c>
      <c r="D42" s="260">
        <f t="shared" si="0"/>
        <v>0.20588235294117646</v>
      </c>
      <c r="E42" s="260">
        <f t="shared" si="0"/>
        <v>0.27941176470588236</v>
      </c>
      <c r="F42" s="260">
        <f t="shared" si="0"/>
        <v>0</v>
      </c>
      <c r="G42" s="260">
        <f t="shared" si="0"/>
        <v>0</v>
      </c>
      <c r="H42" s="261">
        <f t="shared" si="0"/>
        <v>0.5294117647058824</v>
      </c>
      <c r="I42" s="261">
        <f t="shared" si="0"/>
        <v>0.35294117647058826</v>
      </c>
      <c r="J42" s="261">
        <f t="shared" si="0"/>
        <v>0.29411764705882354</v>
      </c>
      <c r="K42" s="261">
        <f t="shared" si="0"/>
        <v>0.38235294117647056</v>
      </c>
      <c r="L42" s="261">
        <f t="shared" si="0"/>
        <v>0</v>
      </c>
      <c r="M42" s="260">
        <f t="shared" si="0"/>
        <v>0.14705882352941177</v>
      </c>
      <c r="N42" s="260">
        <f t="shared" si="0"/>
        <v>0.14705882352941177</v>
      </c>
      <c r="O42" s="260">
        <f t="shared" si="0"/>
        <v>0.17647058823529413</v>
      </c>
      <c r="P42" s="260">
        <f t="shared" si="0"/>
        <v>0</v>
      </c>
      <c r="Q42" s="261">
        <f t="shared" si="0"/>
        <v>0.17647058823529413</v>
      </c>
      <c r="R42" s="261">
        <f t="shared" si="0"/>
        <v>0.39705882352941174</v>
      </c>
      <c r="S42" s="261">
        <f t="shared" si="0"/>
        <v>0</v>
      </c>
      <c r="T42" s="261">
        <f t="shared" si="0"/>
        <v>0</v>
      </c>
    </row>
    <row r="43" spans="1:20" s="2" customFormat="1" ht="108.75" customHeight="1">
      <c r="A43" s="1184" t="s">
        <v>54</v>
      </c>
      <c r="B43" s="1184"/>
      <c r="C43" s="1184"/>
      <c r="D43" s="115"/>
      <c r="E43" s="115"/>
      <c r="F43" s="115"/>
      <c r="G43" s="115"/>
      <c r="H43" s="115"/>
      <c r="I43" s="115"/>
      <c r="J43" s="115"/>
      <c r="K43" s="115"/>
      <c r="L43" s="115"/>
      <c r="M43" s="115"/>
      <c r="N43" s="115"/>
      <c r="O43" s="115"/>
      <c r="P43" s="115"/>
      <c r="Q43" s="115"/>
      <c r="R43" s="115"/>
      <c r="S43" s="115"/>
      <c r="T43" s="115"/>
    </row>
    <row r="44" spans="1:21" s="2" customFormat="1" ht="39.75" customHeight="1">
      <c r="A44" s="1180" t="s">
        <v>75</v>
      </c>
      <c r="B44" s="1180"/>
      <c r="C44" s="1180"/>
      <c r="D44" s="1180"/>
      <c r="E44" s="1180"/>
      <c r="F44" s="1180"/>
      <c r="G44" s="1180"/>
      <c r="H44" s="1180"/>
      <c r="I44" s="1180"/>
      <c r="J44" s="1180"/>
      <c r="K44" s="1180"/>
      <c r="L44" s="1180"/>
      <c r="M44" s="1180"/>
      <c r="N44" s="1180"/>
      <c r="O44" s="1180"/>
      <c r="P44" s="1180"/>
      <c r="Q44" s="1180"/>
      <c r="R44" s="1180"/>
      <c r="S44" s="1180"/>
      <c r="T44" s="1180"/>
      <c r="U44" s="36"/>
    </row>
    <row r="45" spans="1:21" s="2" customFormat="1" ht="52.5" customHeight="1" thickBot="1">
      <c r="A45" s="1181" t="s">
        <v>107</v>
      </c>
      <c r="B45" s="1181"/>
      <c r="C45" s="1181"/>
      <c r="D45" s="1181"/>
      <c r="E45" s="1181"/>
      <c r="F45" s="1181"/>
      <c r="G45" s="1181"/>
      <c r="H45" s="1181"/>
      <c r="I45" s="1181"/>
      <c r="J45" s="1181"/>
      <c r="K45" s="1181"/>
      <c r="L45" s="1181"/>
      <c r="M45" s="1181"/>
      <c r="N45" s="1181"/>
      <c r="O45" s="1181"/>
      <c r="P45" s="1181"/>
      <c r="Q45" s="1181"/>
      <c r="R45" s="1181"/>
      <c r="S45" s="1181"/>
      <c r="T45" s="1181"/>
      <c r="U45" s="36"/>
    </row>
    <row r="46" spans="1:21" s="2" customFormat="1" ht="42" customHeight="1" thickBot="1" thickTop="1">
      <c r="A46" s="1188" t="s">
        <v>0</v>
      </c>
      <c r="B46" s="1189"/>
      <c r="C46" s="1194" t="s">
        <v>55</v>
      </c>
      <c r="D46" s="1195"/>
      <c r="E46" s="1195"/>
      <c r="F46" s="1195"/>
      <c r="G46" s="1195"/>
      <c r="H46" s="1195"/>
      <c r="I46" s="1195"/>
      <c r="J46" s="1195"/>
      <c r="K46" s="1195"/>
      <c r="L46" s="1196"/>
      <c r="M46" s="1194" t="s">
        <v>2</v>
      </c>
      <c r="N46" s="1195"/>
      <c r="O46" s="1195"/>
      <c r="P46" s="1195"/>
      <c r="Q46" s="1195"/>
      <c r="R46" s="1195"/>
      <c r="S46" s="1195"/>
      <c r="T46" s="1196"/>
      <c r="U46" s="36"/>
    </row>
    <row r="47" spans="1:21" s="2" customFormat="1" ht="42" customHeight="1" thickBot="1" thickTop="1">
      <c r="A47" s="1190"/>
      <c r="B47" s="1191"/>
      <c r="C47" s="1197" t="s">
        <v>3</v>
      </c>
      <c r="D47" s="1198"/>
      <c r="E47" s="1198"/>
      <c r="F47" s="1198"/>
      <c r="G47" s="1199"/>
      <c r="H47" s="1200" t="s">
        <v>40</v>
      </c>
      <c r="I47" s="1201"/>
      <c r="J47" s="1201"/>
      <c r="K47" s="1201"/>
      <c r="L47" s="1202"/>
      <c r="M47" s="1197" t="s">
        <v>5</v>
      </c>
      <c r="N47" s="1198"/>
      <c r="O47" s="1198"/>
      <c r="P47" s="1199"/>
      <c r="Q47" s="1200" t="s">
        <v>40</v>
      </c>
      <c r="R47" s="1201"/>
      <c r="S47" s="1201"/>
      <c r="T47" s="1202"/>
      <c r="U47" s="36"/>
    </row>
    <row r="48" spans="1:20" s="2" customFormat="1" ht="42" customHeight="1" thickBot="1" thickTop="1">
      <c r="A48" s="1190"/>
      <c r="B48" s="1191"/>
      <c r="C48" s="1205" t="s">
        <v>7</v>
      </c>
      <c r="D48" s="1213" t="s">
        <v>8</v>
      </c>
      <c r="E48" s="1214"/>
      <c r="F48" s="1214"/>
      <c r="G48" s="1215"/>
      <c r="H48" s="1203" t="s">
        <v>56</v>
      </c>
      <c r="I48" s="1210" t="s">
        <v>57</v>
      </c>
      <c r="J48" s="1212" t="s">
        <v>11</v>
      </c>
      <c r="K48" s="1186"/>
      <c r="L48" s="1187"/>
      <c r="M48" s="1205" t="s">
        <v>36</v>
      </c>
      <c r="N48" s="1213" t="s">
        <v>12</v>
      </c>
      <c r="O48" s="1214"/>
      <c r="P48" s="1215"/>
      <c r="Q48" s="1185" t="s">
        <v>11</v>
      </c>
      <c r="R48" s="1186"/>
      <c r="S48" s="1186"/>
      <c r="T48" s="1187"/>
    </row>
    <row r="49" spans="1:20" s="2" customFormat="1" ht="147.75" customHeight="1" thickBot="1" thickTop="1">
      <c r="A49" s="1192"/>
      <c r="B49" s="1193"/>
      <c r="C49" s="1206"/>
      <c r="D49" s="116" t="s">
        <v>13</v>
      </c>
      <c r="E49" s="116" t="s">
        <v>14</v>
      </c>
      <c r="F49" s="116" t="s">
        <v>15</v>
      </c>
      <c r="G49" s="117" t="s">
        <v>16</v>
      </c>
      <c r="H49" s="1204"/>
      <c r="I49" s="1211"/>
      <c r="J49" s="245" t="s">
        <v>17</v>
      </c>
      <c r="K49" s="245" t="s">
        <v>18</v>
      </c>
      <c r="L49" s="118" t="s">
        <v>19</v>
      </c>
      <c r="M49" s="1206"/>
      <c r="N49" s="116" t="s">
        <v>20</v>
      </c>
      <c r="O49" s="116" t="s">
        <v>21</v>
      </c>
      <c r="P49" s="117" t="s">
        <v>22</v>
      </c>
      <c r="Q49" s="244" t="s">
        <v>23</v>
      </c>
      <c r="R49" s="245" t="s">
        <v>24</v>
      </c>
      <c r="S49" s="245" t="s">
        <v>25</v>
      </c>
      <c r="T49" s="118" t="s">
        <v>58</v>
      </c>
    </row>
    <row r="50" spans="1:22" s="2" customFormat="1" ht="42" customHeight="1">
      <c r="A50" s="87">
        <v>1</v>
      </c>
      <c r="B50" s="93" t="s">
        <v>27</v>
      </c>
      <c r="C50" s="235">
        <v>0</v>
      </c>
      <c r="D50" s="236">
        <v>0</v>
      </c>
      <c r="E50" s="235">
        <v>0</v>
      </c>
      <c r="F50" s="236">
        <v>0</v>
      </c>
      <c r="G50" s="238">
        <v>0</v>
      </c>
      <c r="H50" s="238">
        <v>0</v>
      </c>
      <c r="I50" s="238">
        <v>0</v>
      </c>
      <c r="J50" s="238">
        <v>0</v>
      </c>
      <c r="K50" s="238">
        <v>0</v>
      </c>
      <c r="L50" s="237">
        <v>0</v>
      </c>
      <c r="M50" s="235">
        <v>0</v>
      </c>
      <c r="N50" s="235">
        <v>0</v>
      </c>
      <c r="O50" s="236">
        <v>0</v>
      </c>
      <c r="P50" s="236">
        <v>0</v>
      </c>
      <c r="Q50" s="236">
        <v>0</v>
      </c>
      <c r="R50" s="236">
        <v>0</v>
      </c>
      <c r="S50" s="236">
        <v>0</v>
      </c>
      <c r="T50" s="236">
        <v>0</v>
      </c>
      <c r="U50" s="29"/>
      <c r="V50" s="2" t="s">
        <v>47</v>
      </c>
    </row>
    <row r="51" spans="1:22" s="2" customFormat="1" ht="42" customHeight="1">
      <c r="A51" s="87">
        <v>2</v>
      </c>
      <c r="B51" s="93" t="s">
        <v>97</v>
      </c>
      <c r="C51" s="239">
        <v>0</v>
      </c>
      <c r="D51" s="240">
        <v>0</v>
      </c>
      <c r="E51" s="239">
        <v>0</v>
      </c>
      <c r="F51" s="240">
        <v>0</v>
      </c>
      <c r="G51" s="240">
        <v>0</v>
      </c>
      <c r="H51" s="241">
        <v>0</v>
      </c>
      <c r="I51" s="242">
        <v>0</v>
      </c>
      <c r="J51" s="241">
        <v>0</v>
      </c>
      <c r="K51" s="242">
        <v>0</v>
      </c>
      <c r="L51" s="241">
        <v>0</v>
      </c>
      <c r="M51" s="241">
        <v>0</v>
      </c>
      <c r="N51" s="241">
        <v>0</v>
      </c>
      <c r="O51" s="241">
        <v>0</v>
      </c>
      <c r="P51" s="241">
        <v>0</v>
      </c>
      <c r="Q51" s="241">
        <v>0</v>
      </c>
      <c r="R51" s="241">
        <v>0</v>
      </c>
      <c r="S51" s="241">
        <v>0</v>
      </c>
      <c r="T51" s="241">
        <v>0</v>
      </c>
      <c r="U51" s="262">
        <v>0</v>
      </c>
      <c r="V51" s="263"/>
    </row>
    <row r="52" spans="1:22" s="2" customFormat="1" ht="42" customHeight="1">
      <c r="A52" s="87">
        <v>3</v>
      </c>
      <c r="B52" s="93" t="s">
        <v>28</v>
      </c>
      <c r="C52" s="239">
        <v>0</v>
      </c>
      <c r="D52" s="239">
        <v>0</v>
      </c>
      <c r="E52" s="239">
        <v>0</v>
      </c>
      <c r="F52" s="239">
        <v>0</v>
      </c>
      <c r="G52" s="239">
        <v>0</v>
      </c>
      <c r="H52" s="242">
        <v>0</v>
      </c>
      <c r="I52" s="242">
        <v>0</v>
      </c>
      <c r="J52" s="242">
        <v>0</v>
      </c>
      <c r="K52" s="242">
        <v>0</v>
      </c>
      <c r="L52" s="241">
        <v>0</v>
      </c>
      <c r="M52" s="241">
        <v>0</v>
      </c>
      <c r="N52" s="241">
        <v>0</v>
      </c>
      <c r="O52" s="241">
        <v>0</v>
      </c>
      <c r="P52" s="241">
        <v>0</v>
      </c>
      <c r="Q52" s="241">
        <v>0</v>
      </c>
      <c r="R52" s="241">
        <v>0</v>
      </c>
      <c r="S52" s="241">
        <v>0</v>
      </c>
      <c r="T52" s="241">
        <v>0</v>
      </c>
      <c r="U52" s="8"/>
      <c r="V52" s="8"/>
    </row>
    <row r="53" spans="1:22" s="2" customFormat="1" ht="42" customHeight="1" thickBot="1">
      <c r="A53" s="1207" t="s">
        <v>35</v>
      </c>
      <c r="B53" s="1208"/>
      <c r="C53" s="243">
        <f aca="true" t="shared" si="1" ref="C53:O53">AVERAGE(C50:C52)</f>
        <v>0</v>
      </c>
      <c r="D53" s="243">
        <f t="shared" si="1"/>
        <v>0</v>
      </c>
      <c r="E53" s="243">
        <f t="shared" si="1"/>
        <v>0</v>
      </c>
      <c r="F53" s="243">
        <f t="shared" si="1"/>
        <v>0</v>
      </c>
      <c r="G53" s="243">
        <f>AVERAGE(G50:G52)</f>
        <v>0</v>
      </c>
      <c r="H53" s="243">
        <f t="shared" si="1"/>
        <v>0</v>
      </c>
      <c r="I53" s="243">
        <f t="shared" si="1"/>
        <v>0</v>
      </c>
      <c r="J53" s="243">
        <f t="shared" si="1"/>
        <v>0</v>
      </c>
      <c r="K53" s="243">
        <f t="shared" si="1"/>
        <v>0</v>
      </c>
      <c r="L53" s="243">
        <f t="shared" si="1"/>
        <v>0</v>
      </c>
      <c r="M53" s="243">
        <f t="shared" si="1"/>
        <v>0</v>
      </c>
      <c r="N53" s="243">
        <f t="shared" si="1"/>
        <v>0</v>
      </c>
      <c r="O53" s="243">
        <f t="shared" si="1"/>
        <v>0</v>
      </c>
      <c r="P53" s="243">
        <f>AVERAGE(P50:P52)</f>
        <v>0</v>
      </c>
      <c r="Q53" s="243">
        <f>AVERAGE(Q50:Q52)</f>
        <v>0</v>
      </c>
      <c r="R53" s="243">
        <f>AVERAGE(R50:R52)</f>
        <v>0</v>
      </c>
      <c r="S53" s="243">
        <f>AVERAGE(S50:S52)</f>
        <v>0</v>
      </c>
      <c r="T53" s="264">
        <f>AVERAGE(T50:T52)</f>
        <v>0</v>
      </c>
      <c r="U53" s="4"/>
      <c r="V53" s="4"/>
    </row>
    <row r="54" spans="1:20" s="2" customFormat="1" ht="42" customHeight="1">
      <c r="A54" s="1209" t="s">
        <v>103</v>
      </c>
      <c r="B54" s="1209"/>
      <c r="C54" s="119"/>
      <c r="D54" s="119"/>
      <c r="E54" s="119"/>
      <c r="F54" s="119"/>
      <c r="G54" s="246"/>
      <c r="H54" s="119"/>
      <c r="I54" s="119"/>
      <c r="J54" s="119"/>
      <c r="K54" s="119"/>
      <c r="L54" s="119"/>
      <c r="M54" s="119"/>
      <c r="N54" s="119"/>
      <c r="O54" s="119"/>
      <c r="P54" s="119"/>
      <c r="Q54" s="119"/>
      <c r="R54" s="119"/>
      <c r="S54" s="119"/>
      <c r="T54" s="119"/>
    </row>
    <row r="55" spans="2:20" ht="42" customHeight="1">
      <c r="B55" s="31"/>
      <c r="C55" s="31"/>
      <c r="D55" s="31"/>
      <c r="E55" s="31"/>
      <c r="F55" s="31"/>
      <c r="G55" s="31"/>
      <c r="H55" s="31"/>
      <c r="I55" s="31"/>
      <c r="J55" s="31"/>
      <c r="K55" s="31"/>
      <c r="L55" s="31"/>
      <c r="M55" s="31"/>
      <c r="N55" s="31"/>
      <c r="O55" s="31"/>
      <c r="P55" s="31"/>
      <c r="Q55" s="31"/>
      <c r="R55" s="31"/>
      <c r="S55" s="31"/>
      <c r="T55" s="31"/>
    </row>
    <row r="56" spans="2:20" ht="42" customHeight="1">
      <c r="B56" s="31"/>
      <c r="C56" s="31"/>
      <c r="D56" s="31"/>
      <c r="E56" s="31"/>
      <c r="F56" s="31"/>
      <c r="G56" s="31"/>
      <c r="H56" s="31"/>
      <c r="I56" s="31"/>
      <c r="J56" s="31"/>
      <c r="K56" s="31"/>
      <c r="L56" s="31"/>
      <c r="M56" s="31"/>
      <c r="N56" s="31"/>
      <c r="O56" s="31"/>
      <c r="P56" s="31"/>
      <c r="Q56" s="31"/>
      <c r="R56" s="31"/>
      <c r="S56" s="31"/>
      <c r="T56" s="31"/>
    </row>
    <row r="57" ht="42" customHeight="1">
      <c r="J57" s="2" t="s">
        <v>50</v>
      </c>
    </row>
    <row r="61" ht="42" customHeight="1">
      <c r="A61" s="110"/>
    </row>
  </sheetData>
  <sheetProtection/>
  <mergeCells count="38">
    <mergeCell ref="Q5:T5"/>
    <mergeCell ref="Q47:T47"/>
    <mergeCell ref="C48:C49"/>
    <mergeCell ref="A53:B53"/>
    <mergeCell ref="A54:B54"/>
    <mergeCell ref="I48:I49"/>
    <mergeCell ref="J48:L48"/>
    <mergeCell ref="M48:M49"/>
    <mergeCell ref="N48:P48"/>
    <mergeCell ref="D48:G48"/>
    <mergeCell ref="Q48:T48"/>
    <mergeCell ref="A46:B49"/>
    <mergeCell ref="C46:L46"/>
    <mergeCell ref="M46:T46"/>
    <mergeCell ref="C47:G47"/>
    <mergeCell ref="H47:L47"/>
    <mergeCell ref="M47:P47"/>
    <mergeCell ref="H48:H49"/>
    <mergeCell ref="A44:T44"/>
    <mergeCell ref="A45:T45"/>
    <mergeCell ref="D5:G5"/>
    <mergeCell ref="H5:H6"/>
    <mergeCell ref="I5:I6"/>
    <mergeCell ref="J5:L5"/>
    <mergeCell ref="A42:B42"/>
    <mergeCell ref="M5:M6"/>
    <mergeCell ref="N5:P5"/>
    <mergeCell ref="A43:C43"/>
    <mergeCell ref="A1:H1"/>
    <mergeCell ref="A2:T2"/>
    <mergeCell ref="A3:B6"/>
    <mergeCell ref="C3:L3"/>
    <mergeCell ref="M3:T3"/>
    <mergeCell ref="C4:G4"/>
    <mergeCell ref="H4:L4"/>
    <mergeCell ref="M4:P4"/>
    <mergeCell ref="Q4:T4"/>
    <mergeCell ref="C5:C6"/>
  </mergeCells>
  <printOptions/>
  <pageMargins left="0.7" right="0.7" top="0.75" bottom="0.75" header="0.3" footer="0.3"/>
  <pageSetup horizontalDpi="600" verticalDpi="600" orientation="portrait" paperSize="9" scale="18" r:id="rId2"/>
  <colBreaks count="1" manualBreakCount="1">
    <brk id="21" max="65535" man="1"/>
  </colBreaks>
  <drawing r:id="rId1"/>
</worksheet>
</file>

<file path=xl/worksheets/sheet2.xml><?xml version="1.0" encoding="utf-8"?>
<worksheet xmlns="http://schemas.openxmlformats.org/spreadsheetml/2006/main" xmlns:r="http://schemas.openxmlformats.org/officeDocument/2006/relationships">
  <sheetPr codeName="Sheet12" transitionEvaluation="1"/>
  <dimension ref="A1:AH94"/>
  <sheetViews>
    <sheetView view="pageBreakPreview" zoomScale="25" zoomScaleSheetLayoutView="25" zoomScalePageLayoutView="0" workbookViewId="0" topLeftCell="A1">
      <selection activeCell="A1" sqref="A1:T48"/>
    </sheetView>
  </sheetViews>
  <sheetFormatPr defaultColWidth="9.140625" defaultRowHeight="12.75"/>
  <cols>
    <col min="1" max="1" width="10.7109375" style="10" customWidth="1"/>
    <col min="2" max="2" width="96.140625" style="10" customWidth="1"/>
    <col min="3" max="3" width="21.7109375" style="10" customWidth="1"/>
    <col min="4" max="4" width="22.140625" style="10" customWidth="1"/>
    <col min="5" max="5" width="25.421875" style="10" customWidth="1"/>
    <col min="6" max="7" width="20.7109375" style="10" customWidth="1"/>
    <col min="8" max="9" width="24.57421875" style="10" customWidth="1"/>
    <col min="10" max="10" width="27.8515625" style="10" customWidth="1"/>
    <col min="11" max="11" width="25.00390625" style="10" customWidth="1"/>
    <col min="12" max="12" width="25.57421875" style="10" customWidth="1"/>
    <col min="13" max="13" width="26.00390625" style="10" customWidth="1"/>
    <col min="14" max="14" width="36.00390625" style="10" customWidth="1"/>
    <col min="15" max="15" width="20.7109375" style="10" customWidth="1"/>
    <col min="16" max="16" width="26.8515625" style="10" customWidth="1"/>
    <col min="17" max="17" width="29.7109375" style="10" customWidth="1"/>
    <col min="18" max="18" width="32.57421875" style="10" customWidth="1"/>
    <col min="19" max="19" width="29.28125" style="10" customWidth="1"/>
    <col min="20" max="20" width="25.421875" style="10" customWidth="1"/>
    <col min="21" max="21" width="47.57421875" style="0" customWidth="1"/>
  </cols>
  <sheetData>
    <row r="1" spans="1:21" ht="105.75" customHeight="1">
      <c r="A1" s="1251" t="s">
        <v>208</v>
      </c>
      <c r="B1" s="1251"/>
      <c r="C1" s="1252"/>
      <c r="D1" s="1252"/>
      <c r="E1" s="1252"/>
      <c r="F1" s="1252"/>
      <c r="G1" s="1252"/>
      <c r="H1" s="1252"/>
      <c r="I1" s="1252"/>
      <c r="J1" s="1252"/>
      <c r="K1" s="1252"/>
      <c r="L1" s="1252"/>
      <c r="M1" s="1252"/>
      <c r="N1" s="1252"/>
      <c r="O1" s="1252"/>
      <c r="P1" s="1252"/>
      <c r="Q1" s="1252"/>
      <c r="R1" s="1252"/>
      <c r="S1" s="1252"/>
      <c r="T1" s="1252"/>
      <c r="U1" s="195"/>
    </row>
    <row r="2" spans="1:21" ht="71.25" customHeight="1" thickBot="1">
      <c r="A2" s="1253" t="s">
        <v>166</v>
      </c>
      <c r="B2" s="1253"/>
      <c r="C2" s="1253"/>
      <c r="D2" s="1253"/>
      <c r="E2" s="1253"/>
      <c r="F2" s="1253"/>
      <c r="G2" s="1253"/>
      <c r="H2" s="1253"/>
      <c r="I2" s="1253"/>
      <c r="J2" s="1253"/>
      <c r="K2" s="1253"/>
      <c r="L2" s="1253"/>
      <c r="M2" s="1253"/>
      <c r="N2" s="1253"/>
      <c r="O2" s="1253"/>
      <c r="P2" s="1253"/>
      <c r="Q2" s="1253"/>
      <c r="R2" s="1253"/>
      <c r="S2" s="1253"/>
      <c r="T2" s="1253"/>
      <c r="U2" s="357"/>
    </row>
    <row r="3" spans="1:21" s="1" customFormat="1" ht="43.5" customHeight="1">
      <c r="A3" s="1254" t="s">
        <v>0</v>
      </c>
      <c r="B3" s="1255"/>
      <c r="C3" s="1255" t="s">
        <v>55</v>
      </c>
      <c r="D3" s="1255"/>
      <c r="E3" s="1255"/>
      <c r="F3" s="1255"/>
      <c r="G3" s="1255"/>
      <c r="H3" s="1255"/>
      <c r="I3" s="1255"/>
      <c r="J3" s="1255"/>
      <c r="K3" s="1255"/>
      <c r="L3" s="1255"/>
      <c r="M3" s="1255" t="s">
        <v>2</v>
      </c>
      <c r="N3" s="1255"/>
      <c r="O3" s="1255"/>
      <c r="P3" s="1255"/>
      <c r="Q3" s="1255"/>
      <c r="R3" s="1255"/>
      <c r="S3" s="1255"/>
      <c r="T3" s="1256"/>
      <c r="U3" s="356"/>
    </row>
    <row r="4" spans="1:21" s="1" customFormat="1" ht="40.5" customHeight="1">
      <c r="A4" s="1257"/>
      <c r="B4" s="1258"/>
      <c r="C4" s="1258" t="s">
        <v>3</v>
      </c>
      <c r="D4" s="1258"/>
      <c r="E4" s="1258"/>
      <c r="F4" s="1258"/>
      <c r="G4" s="1258"/>
      <c r="H4" s="1258" t="s">
        <v>40</v>
      </c>
      <c r="I4" s="1258"/>
      <c r="J4" s="1258"/>
      <c r="K4" s="1258"/>
      <c r="L4" s="1258"/>
      <c r="M4" s="1258" t="s">
        <v>5</v>
      </c>
      <c r="N4" s="1258"/>
      <c r="O4" s="1258"/>
      <c r="P4" s="1258"/>
      <c r="Q4" s="1258" t="s">
        <v>40</v>
      </c>
      <c r="R4" s="1258"/>
      <c r="S4" s="1258"/>
      <c r="T4" s="1259"/>
      <c r="U4" s="190"/>
    </row>
    <row r="5" spans="1:21" s="1" customFormat="1" ht="31.5" customHeight="1">
      <c r="A5" s="1257"/>
      <c r="B5" s="1258"/>
      <c r="C5" s="1260" t="s">
        <v>7</v>
      </c>
      <c r="D5" s="1258" t="s">
        <v>8</v>
      </c>
      <c r="E5" s="1258"/>
      <c r="F5" s="1258"/>
      <c r="G5" s="1258"/>
      <c r="H5" s="1260" t="s">
        <v>121</v>
      </c>
      <c r="I5" s="1260" t="s">
        <v>57</v>
      </c>
      <c r="J5" s="1258" t="s">
        <v>11</v>
      </c>
      <c r="K5" s="1258"/>
      <c r="L5" s="1258"/>
      <c r="M5" s="1260" t="s">
        <v>36</v>
      </c>
      <c r="N5" s="1258" t="s">
        <v>12</v>
      </c>
      <c r="O5" s="1258"/>
      <c r="P5" s="1258"/>
      <c r="Q5" s="1258" t="s">
        <v>11</v>
      </c>
      <c r="R5" s="1258"/>
      <c r="S5" s="1258"/>
      <c r="T5" s="1259"/>
      <c r="U5" s="191"/>
    </row>
    <row r="6" spans="1:21" s="1" customFormat="1" ht="248.25" customHeight="1">
      <c r="A6" s="1257"/>
      <c r="B6" s="1258"/>
      <c r="C6" s="1260"/>
      <c r="D6" s="1261" t="s">
        <v>13</v>
      </c>
      <c r="E6" s="1261" t="s">
        <v>14</v>
      </c>
      <c r="F6" s="1261" t="s">
        <v>15</v>
      </c>
      <c r="G6" s="1261" t="s">
        <v>16</v>
      </c>
      <c r="H6" s="1260"/>
      <c r="I6" s="1260"/>
      <c r="J6" s="1261" t="s">
        <v>17</v>
      </c>
      <c r="K6" s="1261" t="s">
        <v>18</v>
      </c>
      <c r="L6" s="1261" t="s">
        <v>19</v>
      </c>
      <c r="M6" s="1260"/>
      <c r="N6" s="1261" t="s">
        <v>20</v>
      </c>
      <c r="O6" s="1261" t="s">
        <v>21</v>
      </c>
      <c r="P6" s="1261" t="s">
        <v>22</v>
      </c>
      <c r="Q6" s="1261" t="s">
        <v>23</v>
      </c>
      <c r="R6" s="1261" t="s">
        <v>24</v>
      </c>
      <c r="S6" s="1261" t="s">
        <v>25</v>
      </c>
      <c r="T6" s="1262" t="s">
        <v>58</v>
      </c>
      <c r="U6" s="191"/>
    </row>
    <row r="7" spans="1:21" s="2" customFormat="1" ht="34.5" customHeight="1">
      <c r="A7" s="662">
        <v>1</v>
      </c>
      <c r="B7" s="663" t="s">
        <v>26</v>
      </c>
      <c r="C7" s="675">
        <f>'[2]الرافدين 1 '!$C$9</f>
        <v>4</v>
      </c>
      <c r="D7" s="675">
        <f>'[2]الرافدين 1 '!$C$9:$T$9</f>
        <v>4.5</v>
      </c>
      <c r="E7" s="675">
        <f>'[2]الرافدين 1 '!$C$9:$T$9</f>
        <v>5</v>
      </c>
      <c r="F7" s="675">
        <f>'[2]الرافدين 1 '!$C$9:$T$9</f>
        <v>5.75</v>
      </c>
      <c r="G7" s="675"/>
      <c r="H7" s="675"/>
      <c r="I7" s="675"/>
      <c r="J7" s="675">
        <f>'[2]الرافدين 1 '!$C$9:$T$9</f>
        <v>9</v>
      </c>
      <c r="K7" s="675">
        <f>'[2]الرافدين 1 '!$C$9:$T$9</f>
        <v>10</v>
      </c>
      <c r="L7" s="675">
        <f>'[2]الرافدين 1 '!$C$9:$T$9</f>
        <v>11</v>
      </c>
      <c r="M7" s="675">
        <f>'[2]الرافدين 1 '!$C$9:$T$9</f>
        <v>1</v>
      </c>
      <c r="N7" s="675">
        <f>'[2]الرافدين 1 '!$C$9:$T$9</f>
        <v>1.5</v>
      </c>
      <c r="O7" s="675">
        <f>'[2]الرافدين 1 '!$C$9:$T$9</f>
        <v>1.75</v>
      </c>
      <c r="P7" s="675">
        <f>'[2]الرافدين 1 '!$C$9:$T$9</f>
        <v>3.25</v>
      </c>
      <c r="Q7" s="675">
        <f>'[2]الرافدين 1 '!$C$9:$T$9</f>
        <v>8</v>
      </c>
      <c r="R7" s="675">
        <f>'[2]الرافدين 1 '!$C$9:$T$9</f>
        <v>9</v>
      </c>
      <c r="S7" s="675">
        <f>'[2]الرافدين 1 '!$C$9:$T$9</f>
        <v>10</v>
      </c>
      <c r="T7" s="676"/>
      <c r="U7" s="196"/>
    </row>
    <row r="8" spans="1:21" s="136" customFormat="1" ht="34.5" customHeight="1">
      <c r="A8" s="662">
        <v>2</v>
      </c>
      <c r="B8" s="663" t="s">
        <v>42</v>
      </c>
      <c r="C8" s="675">
        <f>'[2]الرشيد 2'!$C$9:$T$9</f>
        <v>3.5</v>
      </c>
      <c r="D8" s="675">
        <f>'[2]الرشيد 2'!$C$9:$T$9</f>
        <v>4.5</v>
      </c>
      <c r="E8" s="675">
        <f>'[2]الرشيد 2'!$C$9:$T$9</f>
        <v>5</v>
      </c>
      <c r="F8" s="675">
        <f>'[2]الرشيد 2'!$C$9:$T$9</f>
        <v>6.5</v>
      </c>
      <c r="G8" s="675"/>
      <c r="H8" s="675">
        <f>'[2]الرشيد 2'!$C$9:$T$9</f>
        <v>10</v>
      </c>
      <c r="I8" s="675">
        <f>'[2]الرشيد 2'!$C$9:$T$9</f>
        <v>10</v>
      </c>
      <c r="J8" s="675">
        <f>'[2]الرشيد 2'!$C$9:$T$9</f>
        <v>10</v>
      </c>
      <c r="K8" s="675">
        <f>'[2]الرشيد 2'!$C$9:$T$9</f>
        <v>11</v>
      </c>
      <c r="L8" s="675">
        <f>'[2]الرشيد 2'!$C$9:$T$9</f>
        <v>12</v>
      </c>
      <c r="M8" s="675">
        <f>'[2]الرشيد 2'!$C$9:$T$9</f>
        <v>1</v>
      </c>
      <c r="N8" s="675">
        <f>'[2]الرشيد 2'!$C$9:$T$9</f>
        <v>1.5</v>
      </c>
      <c r="O8" s="675">
        <f>'[2]الرشيد 2'!$C$9:$T$9</f>
        <v>1.5</v>
      </c>
      <c r="P8" s="675">
        <f>'[2]الرشيد 2'!$C$9:$T$9</f>
        <v>2.5</v>
      </c>
      <c r="Q8" s="675">
        <f>'[2]الرشيد 2'!$C$9:$T$9</f>
        <v>9</v>
      </c>
      <c r="R8" s="675">
        <f>'[2]الرشيد 2'!$C$9:$T$9</f>
        <v>10</v>
      </c>
      <c r="S8" s="675">
        <f>'[2]الرشيد 2'!$C$9:$T$9</f>
        <v>10</v>
      </c>
      <c r="T8" s="676">
        <f>'[2]الرشيد 2'!$C$9:$T$9</f>
        <v>11</v>
      </c>
      <c r="U8" s="289"/>
    </row>
    <row r="9" spans="1:21" ht="34.5" customHeight="1">
      <c r="A9" s="662">
        <v>3</v>
      </c>
      <c r="B9" s="663" t="s">
        <v>41</v>
      </c>
      <c r="C9" s="677">
        <f>'[2]العراقي للتجارة 3'!$C$9:$T$9</f>
        <v>1</v>
      </c>
      <c r="D9" s="677">
        <f>'[2]العراقي للتجارة 3'!$C$9:$T$9</f>
        <v>1.5</v>
      </c>
      <c r="E9" s="677">
        <f>'[2]العراقي للتجارة 3'!$C$9:$T$9</f>
        <v>2.5</v>
      </c>
      <c r="F9" s="677"/>
      <c r="G9" s="677"/>
      <c r="H9" s="677">
        <f>'[2]العراقي للتجارة 3'!$C$9:$T$9</f>
        <v>10</v>
      </c>
      <c r="I9" s="677"/>
      <c r="J9" s="677">
        <f>'[2]العراقي للتجارة 3'!$C$9:$T$9</f>
        <v>10</v>
      </c>
      <c r="K9" s="677">
        <f>'[2]العراقي للتجارة 3'!$C$9:$T$9</f>
        <v>10</v>
      </c>
      <c r="L9" s="677">
        <f>'[2]العراقي للتجارة 3'!$C$9:$T$9</f>
        <v>10</v>
      </c>
      <c r="M9" s="677">
        <f>'[2]العراقي للتجارة 3'!$C$9:$T$9</f>
        <v>0.5</v>
      </c>
      <c r="N9" s="677">
        <f>'[2]العراقي للتجارة 3'!$C$9:$T$9</f>
        <v>1</v>
      </c>
      <c r="O9" s="677">
        <f>'[2]العراقي للتجارة 3'!$C$9:$T$9</f>
        <v>1.25</v>
      </c>
      <c r="P9" s="677"/>
      <c r="Q9" s="677">
        <f>'[2]العراقي للتجارة 3'!$C$9:$T$9</f>
        <v>8</v>
      </c>
      <c r="R9" s="677">
        <f>'[2]العراقي للتجارة 3'!$C$9:$T$9</f>
        <v>8</v>
      </c>
      <c r="S9" s="677">
        <f>'[2]العراقي للتجارة 3'!$C$9:$T$9</f>
        <v>8</v>
      </c>
      <c r="T9" s="678"/>
      <c r="U9" s="196"/>
    </row>
    <row r="10" spans="1:31" ht="34.5" customHeight="1">
      <c r="A10" s="662">
        <v>4</v>
      </c>
      <c r="B10" s="664" t="s">
        <v>59</v>
      </c>
      <c r="C10" s="677">
        <v>2.5</v>
      </c>
      <c r="D10" s="677">
        <v>3</v>
      </c>
      <c r="E10" s="677">
        <v>3</v>
      </c>
      <c r="F10" s="677"/>
      <c r="G10" s="677"/>
      <c r="H10" s="677">
        <v>10</v>
      </c>
      <c r="I10" s="677"/>
      <c r="J10" s="677">
        <v>8</v>
      </c>
      <c r="K10" s="677">
        <v>9</v>
      </c>
      <c r="L10" s="677">
        <v>10</v>
      </c>
      <c r="M10" s="677">
        <v>1</v>
      </c>
      <c r="N10" s="677">
        <v>1.5</v>
      </c>
      <c r="O10" s="677">
        <v>1.5</v>
      </c>
      <c r="P10" s="677"/>
      <c r="Q10" s="677">
        <v>9</v>
      </c>
      <c r="R10" s="677">
        <v>10</v>
      </c>
      <c r="S10" s="677"/>
      <c r="T10" s="678">
        <v>11</v>
      </c>
      <c r="U10" s="191"/>
      <c r="AE10" s="9">
        <f>-C9</f>
        <v>-1</v>
      </c>
    </row>
    <row r="11" spans="1:21" s="103" customFormat="1" ht="34.5" customHeight="1">
      <c r="A11" s="662">
        <v>5</v>
      </c>
      <c r="B11" s="664" t="s">
        <v>29</v>
      </c>
      <c r="C11" s="675">
        <v>0.25</v>
      </c>
      <c r="D11" s="675">
        <v>0.75</v>
      </c>
      <c r="E11" s="675"/>
      <c r="F11" s="675"/>
      <c r="G11" s="675"/>
      <c r="H11" s="675">
        <v>12</v>
      </c>
      <c r="I11" s="675"/>
      <c r="J11" s="675">
        <v>12</v>
      </c>
      <c r="K11" s="675">
        <v>12</v>
      </c>
      <c r="L11" s="675">
        <v>12</v>
      </c>
      <c r="M11" s="675"/>
      <c r="N11" s="675"/>
      <c r="O11" s="675"/>
      <c r="P11" s="675"/>
      <c r="Q11" s="675">
        <v>12</v>
      </c>
      <c r="R11" s="675">
        <v>12</v>
      </c>
      <c r="S11" s="675">
        <v>12</v>
      </c>
      <c r="T11" s="676">
        <v>12</v>
      </c>
      <c r="U11" s="290"/>
    </row>
    <row r="12" spans="1:21" s="38" customFormat="1" ht="47.25" customHeight="1">
      <c r="A12" s="662">
        <v>6</v>
      </c>
      <c r="B12" s="663" t="s">
        <v>120</v>
      </c>
      <c r="C12" s="675">
        <f>'[2]الشرق الاوسط 6'!$C$9:$T$9</f>
        <v>4</v>
      </c>
      <c r="D12" s="675">
        <f>'[2]الشرق الاوسط 6'!$C$9:$T$9</f>
        <v>4.5</v>
      </c>
      <c r="E12" s="675">
        <f>'[2]الشرق الاوسط 6'!$C$9:$T$9</f>
        <v>5</v>
      </c>
      <c r="F12" s="675">
        <f>'[2]الشرق الاوسط 6'!$C$9:$T$9</f>
        <v>6</v>
      </c>
      <c r="G12" s="675"/>
      <c r="H12" s="675">
        <f>'[2]الشرق الاوسط 6'!$C$9:$T$9</f>
        <v>16</v>
      </c>
      <c r="I12" s="675"/>
      <c r="J12" s="675">
        <f>'[2]الشرق الاوسط 6'!$C$9:$T$9</f>
        <v>15</v>
      </c>
      <c r="K12" s="675">
        <f>'[2]الشرق الاوسط 6'!$C$9:$T$9</f>
        <v>16</v>
      </c>
      <c r="L12" s="675">
        <f>'[2]الشرق الاوسط 6'!$C$9:$T$9</f>
        <v>16</v>
      </c>
      <c r="M12" s="675">
        <f>'[2]الشرق الاوسط 6'!$C$9:$T$9</f>
        <v>2</v>
      </c>
      <c r="N12" s="675">
        <f>'[2]الشرق الاوسط 6'!$C$9:$T$9</f>
        <v>2.5</v>
      </c>
      <c r="O12" s="675">
        <f>'[2]الشرق الاوسط 6'!$C$9:$T$9</f>
        <v>3</v>
      </c>
      <c r="P12" s="675">
        <f>'[2]الشرق الاوسط 6'!$C$9:$T$9</f>
        <v>3.5</v>
      </c>
      <c r="Q12" s="675">
        <f>'[2]الشرق الاوسط 6'!$C$9:$T$9</f>
        <v>14</v>
      </c>
      <c r="R12" s="675">
        <f>'[2]الشرق الاوسط 6'!$C$9:$T$9</f>
        <v>15</v>
      </c>
      <c r="S12" s="675">
        <f>'[2]الشرق الاوسط 6'!$C$9:$T$9</f>
        <v>15</v>
      </c>
      <c r="T12" s="676" t="str">
        <f>'[2]الشرق الاوسط 6'!$C$9:$T$9</f>
        <v> </v>
      </c>
      <c r="U12" s="198"/>
    </row>
    <row r="13" spans="1:21" s="136" customFormat="1" ht="34.5" customHeight="1">
      <c r="A13" s="662">
        <v>7</v>
      </c>
      <c r="B13" s="664" t="s">
        <v>30</v>
      </c>
      <c r="C13" s="675">
        <f>'[2]الاستثمار العراقي 7'!$C$9:$T$9</f>
        <v>4.5</v>
      </c>
      <c r="D13" s="675">
        <f>'[2]الاستثمار العراقي 7'!$C$9:$T$9</f>
        <v>5.25</v>
      </c>
      <c r="E13" s="675">
        <f>'[2]الاستثمار العراقي 7'!$C$9:$T$9</f>
        <v>5.5</v>
      </c>
      <c r="F13" s="675"/>
      <c r="G13" s="675"/>
      <c r="H13" s="675">
        <f>'[2]الاستثمار العراقي 7'!$C$9:$T$9</f>
        <v>14</v>
      </c>
      <c r="I13" s="675">
        <f>'[2]الاستثمار العراقي 7'!$C$9:$T$9</f>
        <v>14</v>
      </c>
      <c r="J13" s="675"/>
      <c r="K13" s="675"/>
      <c r="L13" s="675"/>
      <c r="M13" s="675">
        <f>'[2]الاستثمار العراقي 7'!$C$9:$T$9</f>
        <v>3</v>
      </c>
      <c r="N13" s="675">
        <f>'[2]الاستثمار العراقي 7'!$C$9:$T$9</f>
        <v>3.5</v>
      </c>
      <c r="O13" s="675">
        <f>'[2]الاستثمار العراقي 7'!$C$9:$T$9</f>
        <v>3.75</v>
      </c>
      <c r="P13" s="675"/>
      <c r="Q13" s="675">
        <f>'[2]الاستثمار العراقي 7'!$C$9:$T$9</f>
        <v>12</v>
      </c>
      <c r="R13" s="675"/>
      <c r="S13" s="675"/>
      <c r="T13" s="676"/>
      <c r="U13" s="290"/>
    </row>
    <row r="14" spans="1:21" s="136" customFormat="1" ht="34.5" customHeight="1">
      <c r="A14" s="662">
        <v>8</v>
      </c>
      <c r="B14" s="664" t="s">
        <v>225</v>
      </c>
      <c r="C14" s="679">
        <v>4</v>
      </c>
      <c r="D14" s="679">
        <v>4.5</v>
      </c>
      <c r="E14" s="679">
        <v>6</v>
      </c>
      <c r="F14" s="1263"/>
      <c r="G14" s="1263"/>
      <c r="H14" s="679">
        <v>14</v>
      </c>
      <c r="I14" s="1264"/>
      <c r="J14" s="679">
        <v>13</v>
      </c>
      <c r="K14" s="679">
        <v>14</v>
      </c>
      <c r="L14" s="679"/>
      <c r="M14" s="679">
        <v>3</v>
      </c>
      <c r="N14" s="679">
        <v>3.5</v>
      </c>
      <c r="O14" s="679">
        <v>5</v>
      </c>
      <c r="P14" s="679">
        <v>5</v>
      </c>
      <c r="Q14" s="1263"/>
      <c r="R14" s="679">
        <v>14</v>
      </c>
      <c r="S14" s="679">
        <v>15</v>
      </c>
      <c r="T14" s="1265"/>
      <c r="U14" s="290"/>
    </row>
    <row r="15" spans="1:21" s="136" customFormat="1" ht="36.75" customHeight="1">
      <c r="A15" s="662">
        <v>9</v>
      </c>
      <c r="B15" s="663" t="s">
        <v>136</v>
      </c>
      <c r="C15" s="679">
        <v>1</v>
      </c>
      <c r="D15" s="679">
        <v>0.5</v>
      </c>
      <c r="E15" s="679">
        <v>0.5</v>
      </c>
      <c r="F15" s="679">
        <v>0.5</v>
      </c>
      <c r="G15" s="679"/>
      <c r="H15" s="679">
        <v>15</v>
      </c>
      <c r="I15" s="679"/>
      <c r="J15" s="679">
        <v>14</v>
      </c>
      <c r="K15" s="679">
        <v>14</v>
      </c>
      <c r="L15" s="679">
        <v>14</v>
      </c>
      <c r="M15" s="679">
        <v>0.5</v>
      </c>
      <c r="N15" s="679">
        <v>0.5</v>
      </c>
      <c r="O15" s="679">
        <v>0.5</v>
      </c>
      <c r="P15" s="679">
        <v>0.5</v>
      </c>
      <c r="Q15" s="679">
        <v>13</v>
      </c>
      <c r="R15" s="679">
        <v>13</v>
      </c>
      <c r="S15" s="679">
        <v>13</v>
      </c>
      <c r="T15" s="679">
        <v>13</v>
      </c>
      <c r="U15" s="289"/>
    </row>
    <row r="16" spans="1:21" s="135" customFormat="1" ht="80.25" customHeight="1">
      <c r="A16" s="662">
        <v>10</v>
      </c>
      <c r="B16" s="664" t="s">
        <v>137</v>
      </c>
      <c r="C16" s="675">
        <v>3</v>
      </c>
      <c r="D16" s="675">
        <v>3.5</v>
      </c>
      <c r="E16" s="675">
        <v>4</v>
      </c>
      <c r="F16" s="675"/>
      <c r="G16" s="675"/>
      <c r="H16" s="675">
        <v>12</v>
      </c>
      <c r="I16" s="675">
        <v>12</v>
      </c>
      <c r="J16" s="675">
        <v>12</v>
      </c>
      <c r="K16" s="675"/>
      <c r="L16" s="675"/>
      <c r="M16" s="675">
        <v>1.5</v>
      </c>
      <c r="N16" s="675">
        <v>2</v>
      </c>
      <c r="O16" s="675">
        <v>2.5</v>
      </c>
      <c r="P16" s="675">
        <v>2.5</v>
      </c>
      <c r="Q16" s="675">
        <v>12</v>
      </c>
      <c r="R16" s="675"/>
      <c r="S16" s="675"/>
      <c r="T16" s="676"/>
      <c r="U16" s="291"/>
    </row>
    <row r="17" spans="1:21" ht="34.5" customHeight="1">
      <c r="A17" s="662">
        <v>11</v>
      </c>
      <c r="B17" s="664" t="s">
        <v>31</v>
      </c>
      <c r="C17" s="675">
        <f>'[2]بابل 11'!$C$9:$T$9</f>
        <v>6</v>
      </c>
      <c r="D17" s="675"/>
      <c r="E17" s="675">
        <f>'[2]بابل 11'!$C$9:$T$9</f>
        <v>7</v>
      </c>
      <c r="F17" s="675">
        <f>'[2]بابل 11'!$C$9:$T$9</f>
        <v>7</v>
      </c>
      <c r="G17" s="675"/>
      <c r="H17" s="675">
        <f>'[2]بابل 11'!$C$9:$T$9</f>
        <v>16</v>
      </c>
      <c r="I17" s="675">
        <f>'[2]بابل 11'!$C$9:$T$9</f>
        <v>15</v>
      </c>
      <c r="J17" s="675">
        <f>'[2]بابل 11'!$C$9:$T$9</f>
        <v>15</v>
      </c>
      <c r="K17" s="675"/>
      <c r="L17" s="675"/>
      <c r="M17" s="675">
        <f>'[2]بابل 11'!$C$9:$T$9</f>
        <v>4</v>
      </c>
      <c r="N17" s="675"/>
      <c r="O17" s="675">
        <f>'[2]بابل 11'!$C$9:$T$9</f>
        <v>5</v>
      </c>
      <c r="P17" s="675">
        <f>'[2]بابل 11'!$C$9:$T$9</f>
        <v>5</v>
      </c>
      <c r="Q17" s="675">
        <f>'[2]بابل 11'!$C$9:$T$9</f>
        <v>14</v>
      </c>
      <c r="R17" s="675"/>
      <c r="S17" s="675"/>
      <c r="T17" s="676"/>
      <c r="U17" s="191"/>
    </row>
    <row r="18" spans="1:21" s="24" customFormat="1" ht="34.5" customHeight="1">
      <c r="A18" s="662">
        <v>12</v>
      </c>
      <c r="B18" s="664" t="s">
        <v>32</v>
      </c>
      <c r="C18" s="675">
        <v>4.45</v>
      </c>
      <c r="D18" s="675">
        <v>5.13</v>
      </c>
      <c r="E18" s="675">
        <v>5.38</v>
      </c>
      <c r="F18" s="675"/>
      <c r="G18" s="675"/>
      <c r="H18" s="675">
        <v>13</v>
      </c>
      <c r="I18" s="675">
        <v>13</v>
      </c>
      <c r="J18" s="675">
        <v>13</v>
      </c>
      <c r="K18" s="675">
        <v>14</v>
      </c>
      <c r="L18" s="675">
        <v>15</v>
      </c>
      <c r="M18" s="675">
        <v>2.06</v>
      </c>
      <c r="N18" s="675">
        <v>3.38</v>
      </c>
      <c r="O18" s="675">
        <v>3.63</v>
      </c>
      <c r="P18" s="675"/>
      <c r="Q18" s="675">
        <v>13</v>
      </c>
      <c r="R18" s="675">
        <v>14</v>
      </c>
      <c r="S18" s="675">
        <v>15</v>
      </c>
      <c r="T18" s="676"/>
      <c r="U18" s="200"/>
    </row>
    <row r="19" spans="1:21" ht="34.5" customHeight="1">
      <c r="A19" s="662">
        <v>13</v>
      </c>
      <c r="B19" s="663" t="s">
        <v>33</v>
      </c>
      <c r="C19" s="675">
        <f>'[2]الائتمان العراقي 13'!$C$9:$T$9</f>
        <v>1</v>
      </c>
      <c r="D19" s="675">
        <f>'[2]الائتمان العراقي 13'!$C$9:$T$9</f>
        <v>1</v>
      </c>
      <c r="E19" s="675">
        <f>'[2]الائتمان العراقي 13'!$C$9:$T$9</f>
        <v>1.25</v>
      </c>
      <c r="F19" s="675"/>
      <c r="G19" s="675"/>
      <c r="H19" s="675">
        <f>'[2]الائتمان العراقي 13'!$C$9:$T$9</f>
        <v>12</v>
      </c>
      <c r="I19" s="675"/>
      <c r="J19" s="675"/>
      <c r="K19" s="675">
        <f>'[2]الائتمان العراقي 13'!$C$9:$T$9</f>
        <v>11</v>
      </c>
      <c r="L19" s="675"/>
      <c r="M19" s="675"/>
      <c r="N19" s="675"/>
      <c r="O19" s="675"/>
      <c r="P19" s="675"/>
      <c r="Q19" s="675"/>
      <c r="R19" s="675">
        <f>'[2]الائتمان العراقي 13'!$C$9:$T$9</f>
        <v>12</v>
      </c>
      <c r="S19" s="675"/>
      <c r="T19" s="676"/>
      <c r="U19" s="196"/>
    </row>
    <row r="20" spans="1:21" s="135" customFormat="1" ht="34.5" customHeight="1">
      <c r="A20" s="662">
        <v>14</v>
      </c>
      <c r="B20" s="664" t="s">
        <v>38</v>
      </c>
      <c r="C20" s="675">
        <f>'[2]الاقتصاد 14'!$C$9:$T$9</f>
        <v>0.005</v>
      </c>
      <c r="D20" s="675">
        <f>'[2]الاقتصاد 14'!$C$9:$T$9</f>
        <v>2</v>
      </c>
      <c r="E20" s="675">
        <f>'[2]الاقتصاد 14'!$C$9:$T$9</f>
        <v>3</v>
      </c>
      <c r="F20" s="675">
        <f>'[2]الاقتصاد 14'!$C$9:$T$9</f>
        <v>3.75</v>
      </c>
      <c r="G20" s="675"/>
      <c r="H20" s="675">
        <f>'[2]الاقتصاد 14'!$C$9:$T$9</f>
        <v>10</v>
      </c>
      <c r="I20" s="675"/>
      <c r="J20" s="675">
        <f>'[2]الاقتصاد 14'!$C$9:$T$9</f>
        <v>12</v>
      </c>
      <c r="K20" s="675">
        <f>'[2]الاقتصاد 14'!$C$9:$T$9</f>
        <v>12</v>
      </c>
      <c r="L20" s="675">
        <f>'[2]الاقتصاد 14'!$C$9:$T$9</f>
        <v>12</v>
      </c>
      <c r="M20" s="675">
        <f>'[2]الاقتصاد 14'!$C$9:$T$9</f>
        <v>0.005</v>
      </c>
      <c r="N20" s="675">
        <f>'[2]الاقتصاد 14'!$C$9:$T$9</f>
        <v>1</v>
      </c>
      <c r="O20" s="675">
        <f>'[2]الاقتصاد 14'!$C$9:$T$9</f>
        <v>2</v>
      </c>
      <c r="P20" s="675">
        <f>'[2]الاقتصاد 14'!$C$9:$T$9</f>
        <v>2.5</v>
      </c>
      <c r="Q20" s="675">
        <f>'[2]الاقتصاد 14'!$C$9:$T$9</f>
        <v>10</v>
      </c>
      <c r="R20" s="675">
        <f>'[2]الاقتصاد 14'!$C$9:$T$9</f>
        <v>10</v>
      </c>
      <c r="S20" s="675">
        <f>'[2]الاقتصاد 14'!$C$9:$T$9</f>
        <v>10</v>
      </c>
      <c r="T20" s="676"/>
      <c r="U20" s="292"/>
    </row>
    <row r="21" spans="1:21" s="135" customFormat="1" ht="34.5" customHeight="1">
      <c r="A21" s="662">
        <v>15</v>
      </c>
      <c r="B21" s="664" t="s">
        <v>157</v>
      </c>
      <c r="C21" s="679">
        <v>5</v>
      </c>
      <c r="D21" s="679">
        <v>6</v>
      </c>
      <c r="E21" s="679">
        <v>6.5</v>
      </c>
      <c r="F21" s="679">
        <v>9</v>
      </c>
      <c r="G21" s="679"/>
      <c r="H21" s="679">
        <v>18</v>
      </c>
      <c r="I21" s="680">
        <v>12</v>
      </c>
      <c r="J21" s="679">
        <v>10</v>
      </c>
      <c r="K21" s="679"/>
      <c r="L21" s="679">
        <v>13</v>
      </c>
      <c r="M21" s="679">
        <v>3</v>
      </c>
      <c r="N21" s="679">
        <v>4</v>
      </c>
      <c r="O21" s="679">
        <v>4.5</v>
      </c>
      <c r="P21" s="679"/>
      <c r="Q21" s="679">
        <v>11</v>
      </c>
      <c r="R21" s="679">
        <v>10</v>
      </c>
      <c r="S21" s="680">
        <v>10</v>
      </c>
      <c r="T21" s="680"/>
      <c r="U21" s="198"/>
    </row>
    <row r="22" spans="1:21" ht="34.5" customHeight="1">
      <c r="A22" s="662">
        <v>16</v>
      </c>
      <c r="B22" s="663" t="s">
        <v>64</v>
      </c>
      <c r="C22" s="675">
        <v>3</v>
      </c>
      <c r="D22" s="675"/>
      <c r="E22" s="675">
        <v>4</v>
      </c>
      <c r="F22" s="675">
        <v>4.75</v>
      </c>
      <c r="G22" s="675"/>
      <c r="H22" s="675">
        <v>15</v>
      </c>
      <c r="I22" s="675">
        <v>14</v>
      </c>
      <c r="J22" s="675">
        <v>14</v>
      </c>
      <c r="K22" s="675">
        <v>15</v>
      </c>
      <c r="L22" s="675"/>
      <c r="M22" s="675">
        <v>1.5</v>
      </c>
      <c r="N22" s="675"/>
      <c r="O22" s="675">
        <v>1.75</v>
      </c>
      <c r="P22" s="675"/>
      <c r="Q22" s="675">
        <v>14</v>
      </c>
      <c r="R22" s="675"/>
      <c r="S22" s="675"/>
      <c r="T22" s="676"/>
      <c r="U22" s="196"/>
    </row>
    <row r="23" spans="1:21" ht="66.75" customHeight="1">
      <c r="A23" s="662">
        <v>17</v>
      </c>
      <c r="B23" s="664" t="s">
        <v>65</v>
      </c>
      <c r="C23" s="675">
        <f>'[2]الوركاء 17 '!$C$9:$T$9</f>
        <v>2.5</v>
      </c>
      <c r="D23" s="675">
        <f>'[2]الوركاء 17 '!$C$9:$T$9</f>
        <v>4</v>
      </c>
      <c r="E23" s="675">
        <f>'[2]الوركاء 17 '!$C$9:$T$9</f>
        <v>5.5</v>
      </c>
      <c r="F23" s="675"/>
      <c r="G23" s="675"/>
      <c r="H23" s="675">
        <f>'[2]الوركاء 17 '!$C$9:$T$9</f>
        <v>25</v>
      </c>
      <c r="I23" s="675">
        <f>'[2]الوركاء 17 '!$C$9:$T$9</f>
        <v>25</v>
      </c>
      <c r="J23" s="675">
        <f>'[2]الوركاء 17 '!$C$9:$T$9</f>
        <v>25</v>
      </c>
      <c r="K23" s="675"/>
      <c r="L23" s="675"/>
      <c r="M23" s="675">
        <f>'[2]الوركاء 17 '!$C$9:$T$9</f>
        <v>1</v>
      </c>
      <c r="N23" s="675"/>
      <c r="O23" s="675"/>
      <c r="P23" s="675"/>
      <c r="Q23" s="675">
        <f>'[2]الوركاء 17 '!$C$9:$T$9</f>
        <v>25</v>
      </c>
      <c r="R23" s="675"/>
      <c r="S23" s="675"/>
      <c r="T23" s="676"/>
      <c r="U23" s="196"/>
    </row>
    <row r="24" spans="1:21" ht="34.5" customHeight="1">
      <c r="A24" s="662">
        <v>18</v>
      </c>
      <c r="B24" s="664" t="s">
        <v>81</v>
      </c>
      <c r="C24" s="675">
        <f>'[2]الشمال 18'!$C$9:$T$9</f>
        <v>1</v>
      </c>
      <c r="D24" s="675"/>
      <c r="E24" s="675">
        <f>'[2]الشمال 18'!$C$9:$T$9</f>
        <v>3</v>
      </c>
      <c r="F24" s="675">
        <f>'[2]الشمال 18'!$C$9:$T$9</f>
        <v>4</v>
      </c>
      <c r="G24" s="675"/>
      <c r="H24" s="675">
        <f>'[2]الشمال 18'!$C$9:$T$9</f>
        <v>11</v>
      </c>
      <c r="I24" s="675">
        <f>'[2]الشمال 18'!$C$9:$T$9</f>
        <v>11</v>
      </c>
      <c r="J24" s="675">
        <f>'[2]الشمال 18'!$C$9:$T$9</f>
        <v>11</v>
      </c>
      <c r="K24" s="675"/>
      <c r="L24" s="675"/>
      <c r="M24" s="675">
        <f>'[2]الشمال 18'!$C$9:$T$9</f>
        <v>1</v>
      </c>
      <c r="N24" s="675"/>
      <c r="O24" s="675">
        <f>'[2]الشمال 18'!$C$9:$T$9</f>
        <v>2</v>
      </c>
      <c r="P24" s="675">
        <f>'[2]الشمال 18'!$C$9:$T$9</f>
        <v>3</v>
      </c>
      <c r="Q24" s="675">
        <f>'[2]الشمال 18'!$C$9:$T$9</f>
        <v>11</v>
      </c>
      <c r="R24" s="675"/>
      <c r="S24" s="675"/>
      <c r="T24" s="676"/>
      <c r="U24" s="199"/>
    </row>
    <row r="25" spans="1:21" s="103" customFormat="1" ht="34.5" customHeight="1">
      <c r="A25" s="662">
        <v>19</v>
      </c>
      <c r="B25" s="664" t="s">
        <v>44</v>
      </c>
      <c r="C25" s="675">
        <f>'[2]الاتحاد العراقي 19 '!$C$9:$T$9</f>
        <v>8</v>
      </c>
      <c r="D25" s="675">
        <f>'[2]الاتحاد العراقي 19 '!$C$9:$T$9</f>
        <v>9</v>
      </c>
      <c r="E25" s="675">
        <f>'[2]الاتحاد العراقي 19 '!$C$9:$T$9</f>
        <v>10</v>
      </c>
      <c r="F25" s="675"/>
      <c r="G25" s="675"/>
      <c r="H25" s="675">
        <f>'[2]الاتحاد العراقي 19 '!$C$9:$T$9</f>
        <v>14</v>
      </c>
      <c r="I25" s="675">
        <f>'[2]الاتحاد العراقي 19 '!$C$9:$T$9</f>
        <v>14</v>
      </c>
      <c r="J25" s="675">
        <f>'[2]الاتحاد العراقي 19 '!$C$9:$T$9</f>
        <v>12</v>
      </c>
      <c r="K25" s="675">
        <f>'[2]الاتحاد العراقي 19 '!$C$9:$T$9</f>
        <v>13</v>
      </c>
      <c r="L25" s="675"/>
      <c r="M25" s="675">
        <f>'[2]الاتحاد العراقي 19 '!$C$9:$T$9</f>
        <v>2</v>
      </c>
      <c r="N25" s="675">
        <f>'[2]الاتحاد العراقي 19 '!$C$9:$T$9</f>
        <v>2.5</v>
      </c>
      <c r="O25" s="675">
        <f>'[2]الاتحاد العراقي 19 '!$C$9:$T$9</f>
        <v>3</v>
      </c>
      <c r="P25" s="675"/>
      <c r="Q25" s="675">
        <f>'[2]الاتحاد العراقي 19 '!$C$9:$T$9</f>
        <v>13</v>
      </c>
      <c r="R25" s="675"/>
      <c r="S25" s="675"/>
      <c r="T25" s="676"/>
      <c r="U25" s="290"/>
    </row>
    <row r="26" spans="1:21" s="103" customFormat="1" ht="69.75" customHeight="1">
      <c r="A26" s="662">
        <v>20</v>
      </c>
      <c r="B26" s="664" t="s">
        <v>66</v>
      </c>
      <c r="C26" s="675">
        <v>2.5</v>
      </c>
      <c r="D26" s="675">
        <v>4.25</v>
      </c>
      <c r="E26" s="675">
        <v>4.5</v>
      </c>
      <c r="F26" s="675">
        <v>4.75</v>
      </c>
      <c r="G26" s="675"/>
      <c r="H26" s="675">
        <v>16</v>
      </c>
      <c r="I26" s="675">
        <v>16</v>
      </c>
      <c r="J26" s="675">
        <v>12</v>
      </c>
      <c r="K26" s="675"/>
      <c r="L26" s="675"/>
      <c r="M26" s="675">
        <v>1</v>
      </c>
      <c r="N26" s="675">
        <v>1</v>
      </c>
      <c r="O26" s="675">
        <v>1.5</v>
      </c>
      <c r="P26" s="675">
        <v>1.8</v>
      </c>
      <c r="Q26" s="675">
        <v>15</v>
      </c>
      <c r="R26" s="675"/>
      <c r="S26" s="675">
        <v>1.75</v>
      </c>
      <c r="T26" s="676"/>
      <c r="U26" s="290"/>
    </row>
    <row r="27" spans="1:21" s="38" customFormat="1" ht="34.5" customHeight="1">
      <c r="A27" s="662">
        <v>21</v>
      </c>
      <c r="B27" s="664" t="s">
        <v>43</v>
      </c>
      <c r="C27" s="675">
        <v>2.5</v>
      </c>
      <c r="D27" s="675">
        <v>3</v>
      </c>
      <c r="E27" s="675">
        <v>3.35</v>
      </c>
      <c r="F27" s="675">
        <v>3.75</v>
      </c>
      <c r="G27" s="675"/>
      <c r="H27" s="675">
        <v>11</v>
      </c>
      <c r="I27" s="675">
        <v>11</v>
      </c>
      <c r="J27" s="675">
        <v>11</v>
      </c>
      <c r="K27" s="675"/>
      <c r="L27" s="675"/>
      <c r="M27" s="675">
        <v>1</v>
      </c>
      <c r="N27" s="675">
        <v>1.5</v>
      </c>
      <c r="O27" s="675">
        <v>1.75</v>
      </c>
      <c r="P27" s="675">
        <v>2</v>
      </c>
      <c r="Q27" s="675">
        <v>9</v>
      </c>
      <c r="R27" s="675"/>
      <c r="S27" s="675"/>
      <c r="T27" s="676"/>
      <c r="U27" s="198"/>
    </row>
    <row r="28" spans="1:21" s="135" customFormat="1" ht="34.5" customHeight="1">
      <c r="A28" s="662">
        <v>22</v>
      </c>
      <c r="B28" s="1266" t="s">
        <v>127</v>
      </c>
      <c r="C28" s="675">
        <f>'[2]الزراعي التركي 22 '!$C$9:$T$9</f>
        <v>2</v>
      </c>
      <c r="D28" s="675">
        <f>'[2]الزراعي التركي 22 '!$C$9:$T$9</f>
        <v>2.5</v>
      </c>
      <c r="E28" s="675">
        <f>'[2]الزراعي التركي 22 '!$C$9:$T$9</f>
        <v>3</v>
      </c>
      <c r="F28" s="675"/>
      <c r="G28" s="675"/>
      <c r="H28" s="675">
        <f>'[2]الزراعي التركي 22 '!$C$9:$T$9</f>
        <v>25</v>
      </c>
      <c r="I28" s="675"/>
      <c r="J28" s="675">
        <f>'[2]الزراعي التركي 22 '!$C$9:$T$9</f>
        <v>27</v>
      </c>
      <c r="K28" s="675"/>
      <c r="L28" s="675"/>
      <c r="M28" s="675">
        <f>'[2]الزراعي التركي 22 '!$C$9:$T$9</f>
        <v>0.5</v>
      </c>
      <c r="N28" s="675">
        <f>'[2]الزراعي التركي 22 '!$C$9:$T$9</f>
        <v>1</v>
      </c>
      <c r="O28" s="675">
        <f>'[2]الزراعي التركي 22 '!$C$9:$T$9</f>
        <v>1</v>
      </c>
      <c r="P28" s="675"/>
      <c r="Q28" s="675">
        <f>'[2]الزراعي التركي 22 '!$C$9:$T$9</f>
        <v>25</v>
      </c>
      <c r="R28" s="675"/>
      <c r="S28" s="675"/>
      <c r="T28" s="676"/>
      <c r="U28" s="198"/>
    </row>
    <row r="29" spans="1:21" s="2" customFormat="1" ht="34.5" customHeight="1">
      <c r="A29" s="662">
        <v>23</v>
      </c>
      <c r="B29" s="663" t="s">
        <v>67</v>
      </c>
      <c r="C29" s="675">
        <f>'[2]الهدى 23'!$C$9:$T$9</f>
        <v>5</v>
      </c>
      <c r="D29" s="675">
        <f>'[2]الهدى 23'!$C$9:$T$9</f>
        <v>6</v>
      </c>
      <c r="E29" s="675">
        <f>'[2]الهدى 23'!$C$9:$T$9</f>
        <v>6.5</v>
      </c>
      <c r="F29" s="675">
        <f>'[2]الهدى 23'!$C$9:$T$9</f>
        <v>6.5</v>
      </c>
      <c r="G29" s="675"/>
      <c r="H29" s="675">
        <f>'[2]الهدى 23'!$C$9:$T$9</f>
        <v>15</v>
      </c>
      <c r="I29" s="675">
        <f>'[2]الهدى 23'!$C$9:$T$9</f>
        <v>15</v>
      </c>
      <c r="J29" s="675">
        <f>'[2]الهدى 23'!$C$9:$T$9</f>
        <v>10.5</v>
      </c>
      <c r="K29" s="675">
        <f>'[2]الهدى 23'!$C$9:$T$9</f>
        <v>11</v>
      </c>
      <c r="L29" s="675"/>
      <c r="M29" s="675">
        <f>'[2]الهدى 23'!$C$9:$T$9</f>
        <v>2.5</v>
      </c>
      <c r="N29" s="675">
        <f>'[2]الهدى 23'!$C$9:$T$9</f>
        <v>3.5</v>
      </c>
      <c r="O29" s="675">
        <f>'[2]الهدى 23'!$C$9:$T$9</f>
        <v>4</v>
      </c>
      <c r="P29" s="675">
        <f>'[2]الهدى 23'!$C$9:$T$9</f>
        <v>4</v>
      </c>
      <c r="Q29" s="675"/>
      <c r="R29" s="675"/>
      <c r="S29" s="675"/>
      <c r="T29" s="676"/>
      <c r="U29" s="196"/>
    </row>
    <row r="30" spans="1:21" s="2" customFormat="1" ht="34.5" customHeight="1">
      <c r="A30" s="662">
        <v>24</v>
      </c>
      <c r="B30" s="664" t="s">
        <v>68</v>
      </c>
      <c r="C30" s="680"/>
      <c r="D30" s="679">
        <v>2.25</v>
      </c>
      <c r="E30" s="679">
        <v>3.13</v>
      </c>
      <c r="F30" s="679">
        <v>3.88</v>
      </c>
      <c r="G30" s="679"/>
      <c r="H30" s="679"/>
      <c r="I30" s="679"/>
      <c r="J30" s="679">
        <v>8</v>
      </c>
      <c r="K30" s="679"/>
      <c r="L30" s="679"/>
      <c r="M30" s="679"/>
      <c r="N30" s="679">
        <v>2.63</v>
      </c>
      <c r="O30" s="679">
        <v>2.88</v>
      </c>
      <c r="P30" s="679">
        <v>3.13</v>
      </c>
      <c r="Q30" s="679">
        <v>8</v>
      </c>
      <c r="R30" s="679"/>
      <c r="S30" s="679"/>
      <c r="T30" s="679">
        <v>6.5</v>
      </c>
      <c r="U30" s="196"/>
    </row>
    <row r="31" spans="1:21" s="2" customFormat="1" ht="34.5" customHeight="1">
      <c r="A31" s="662">
        <v>25</v>
      </c>
      <c r="B31" s="663" t="s">
        <v>69</v>
      </c>
      <c r="C31" s="677">
        <f>'[2]عبر العراق 25 '!$C$9:$T$9</f>
        <v>7</v>
      </c>
      <c r="D31" s="677">
        <f>'[2]عبر العراق 25 '!$C$9:$T$9</f>
        <v>8</v>
      </c>
      <c r="E31" s="677">
        <f>'[2]عبر العراق 25 '!$C$9:$T$9</f>
        <v>9.25</v>
      </c>
      <c r="F31" s="677">
        <f>'[2]عبر العراق 25 '!$C$9:$T$9</f>
        <v>9</v>
      </c>
      <c r="G31" s="677"/>
      <c r="H31" s="677">
        <f>'[2]عبر العراق 25 '!$C$9:$T$9</f>
        <v>11.5</v>
      </c>
      <c r="I31" s="677">
        <f>'[2]عبر العراق 25 '!$C$9:$T$9</f>
        <v>11</v>
      </c>
      <c r="J31" s="677">
        <f>'[2]عبر العراق 25 '!$C$9:$T$9</f>
        <v>11</v>
      </c>
      <c r="K31" s="677">
        <f>'[2]عبر العراق 25 '!$C$9:$T$9</f>
        <v>11</v>
      </c>
      <c r="L31" s="677">
        <f>'[2]عبر العراق 25 '!$C$9:$T$9</f>
        <v>14</v>
      </c>
      <c r="M31" s="677">
        <f>'[2]عبر العراق 25 '!$C$9:$T$9</f>
        <v>3</v>
      </c>
      <c r="N31" s="677">
        <f>'[2]عبر العراق 25 '!$C$9:$T$9</f>
        <v>4</v>
      </c>
      <c r="O31" s="677">
        <f>'[2]عبر العراق 25 '!$C$9:$T$9</f>
        <v>5</v>
      </c>
      <c r="P31" s="677">
        <f>'[2]عبر العراق 25 '!$C$9:$T$9</f>
        <v>5.5</v>
      </c>
      <c r="Q31" s="677">
        <f>'[2]عبر العراق 25 '!$C$9:$T$9</f>
        <v>11</v>
      </c>
      <c r="R31" s="677"/>
      <c r="S31" s="677"/>
      <c r="T31" s="678"/>
      <c r="U31" s="196"/>
    </row>
    <row r="32" spans="1:21" s="38" customFormat="1" ht="34.5" customHeight="1">
      <c r="A32" s="662">
        <v>26</v>
      </c>
      <c r="B32" s="664" t="s">
        <v>128</v>
      </c>
      <c r="C32" s="677">
        <f>'[2]انتركونتننتال 26  '!$C$9:$T$9</f>
        <v>2.58</v>
      </c>
      <c r="D32" s="677">
        <f>'[2]انتركونتننتال 26  '!$C$9:$T$9</f>
        <v>4.89</v>
      </c>
      <c r="E32" s="677"/>
      <c r="F32" s="677"/>
      <c r="G32" s="677"/>
      <c r="H32" s="677">
        <f>'[2]انتركونتننتال 26  '!$C$9:$T$9</f>
        <v>14</v>
      </c>
      <c r="I32" s="677"/>
      <c r="J32" s="677">
        <f>'[2]انتركونتننتال 26  '!$C$9:$T$9</f>
        <v>14.62</v>
      </c>
      <c r="K32" s="677">
        <f>'[2]انتركونتننتال 26  '!$C$9:$T$9</f>
        <v>12</v>
      </c>
      <c r="L32" s="677">
        <f>'[2]انتركونتننتال 26  '!$C$9:$T$9</f>
        <v>10</v>
      </c>
      <c r="M32" s="677">
        <f>'[2]انتركونتننتال 26  '!$C$9:$T$9</f>
        <v>0.83</v>
      </c>
      <c r="N32" s="677">
        <f>'[2]انتركونتننتال 26  '!$C$9:$T$9</f>
        <v>4.21</v>
      </c>
      <c r="O32" s="677"/>
      <c r="P32" s="677"/>
      <c r="Q32" s="677">
        <f>'[2]انتركونتننتال 26  '!$C$9:$T$9</f>
        <v>11.58</v>
      </c>
      <c r="R32" s="677">
        <f>'[2]انتركونتننتال 26  '!$C$9:$T$9</f>
        <v>9.5</v>
      </c>
      <c r="S32" s="677">
        <f>'[2]انتركونتننتال 26  '!$C$9:$T$9</f>
        <v>9.5</v>
      </c>
      <c r="T32" s="678">
        <f>'[2]انتركونتننتال 26  '!$C$9:$T$9</f>
        <v>6.47</v>
      </c>
      <c r="U32" s="198"/>
    </row>
    <row r="33" spans="1:21" s="103" customFormat="1" ht="34.5" customHeight="1">
      <c r="A33" s="662">
        <v>27</v>
      </c>
      <c r="B33" s="664" t="s">
        <v>83</v>
      </c>
      <c r="C33" s="677"/>
      <c r="D33" s="677"/>
      <c r="E33" s="677"/>
      <c r="F33" s="677"/>
      <c r="G33" s="677"/>
      <c r="H33" s="677"/>
      <c r="I33" s="677"/>
      <c r="J33" s="677"/>
      <c r="K33" s="677"/>
      <c r="L33" s="677"/>
      <c r="M33" s="677"/>
      <c r="N33" s="677">
        <f>'[2]وقفلر 27'!$C$9:$T$9</f>
        <v>2</v>
      </c>
      <c r="O33" s="677"/>
      <c r="P33" s="677"/>
      <c r="Q33" s="677">
        <f>'[2]وقفلر 27'!$C$9:$T$9</f>
        <v>11</v>
      </c>
      <c r="R33" s="677">
        <f>'[2]وقفلر 27'!$C$9:$T$9</f>
        <v>12</v>
      </c>
      <c r="S33" s="677">
        <f>'[2]وقفلر 27'!$C$9:$T$9</f>
        <v>13</v>
      </c>
      <c r="T33" s="678">
        <f>'[2]وقفلر 27'!$C$9:$T$9</f>
        <v>13</v>
      </c>
      <c r="U33" s="290"/>
    </row>
    <row r="34" spans="1:21" s="103" customFormat="1" ht="34.5" customHeight="1">
      <c r="A34" s="662">
        <v>28</v>
      </c>
      <c r="B34" s="664" t="s">
        <v>124</v>
      </c>
      <c r="C34" s="677">
        <f>'[2]الاعتماد اللبناني 28'!$C$9:$T$9</f>
        <v>6.1</v>
      </c>
      <c r="D34" s="677"/>
      <c r="E34" s="677">
        <f>'[2]الاعتماد اللبناني 28'!$C$9:$T$9</f>
        <v>6.1</v>
      </c>
      <c r="F34" s="677"/>
      <c r="G34" s="677"/>
      <c r="H34" s="677"/>
      <c r="I34" s="677"/>
      <c r="J34" s="677">
        <f>'[2]الاعتماد اللبناني 28'!$C$9:$T$9</f>
        <v>12</v>
      </c>
      <c r="K34" s="677">
        <f>'[2]الاعتماد اللبناني 28'!$C$9:$T$9</f>
        <v>12</v>
      </c>
      <c r="L34" s="677">
        <f>'[2]الاعتماد اللبناني 28'!$C$9:$T$9</f>
        <v>12</v>
      </c>
      <c r="M34" s="677">
        <f>'[2]الاعتماد اللبناني 28'!$C$9:$T$9</f>
        <v>3.7</v>
      </c>
      <c r="N34" s="677"/>
      <c r="O34" s="677">
        <f>'[2]الاعتماد اللبناني 28'!$C$9:$T$9</f>
        <v>3.7</v>
      </c>
      <c r="P34" s="677"/>
      <c r="Q34" s="677">
        <f>'[2]الاعتماد اللبناني 28'!$C$9:$T$9</f>
        <v>12</v>
      </c>
      <c r="R34" s="677">
        <f>'[2]الاعتماد اللبناني 28'!$C$9:$T$9</f>
        <v>12</v>
      </c>
      <c r="S34" s="677">
        <f>'[2]الاعتماد اللبناني 28'!$C$9:$T$9</f>
        <v>12</v>
      </c>
      <c r="T34" s="678">
        <f>'[2]الاعتماد اللبناني 28'!$C$9:$T$9</f>
        <v>12</v>
      </c>
      <c r="U34" s="290"/>
    </row>
    <row r="35" spans="1:21" s="38" customFormat="1" ht="34.5" customHeight="1">
      <c r="A35" s="662">
        <v>29</v>
      </c>
      <c r="B35" s="664" t="s">
        <v>129</v>
      </c>
      <c r="C35" s="677"/>
      <c r="D35" s="677"/>
      <c r="E35" s="677"/>
      <c r="F35" s="677"/>
      <c r="G35" s="677"/>
      <c r="H35" s="677"/>
      <c r="I35" s="677"/>
      <c r="J35" s="677"/>
      <c r="K35" s="677"/>
      <c r="L35" s="677"/>
      <c r="M35" s="677"/>
      <c r="N35" s="677">
        <f>'[2]ايش 29'!$C$9:$T$9</f>
        <v>1.63</v>
      </c>
      <c r="O35" s="677"/>
      <c r="P35" s="677"/>
      <c r="Q35" s="677">
        <f>'[2]ايش 29'!$C$9:$T$9</f>
        <v>14.48</v>
      </c>
      <c r="R35" s="677">
        <f>'[2]ايش 29'!$C$9:$T$9</f>
        <v>14.48</v>
      </c>
      <c r="S35" s="677">
        <f>'[2]ايش 29'!$C$9:$T$9</f>
        <v>14.48</v>
      </c>
      <c r="T35" s="678">
        <f>'[2]ايش 29'!$C$9:$T$9</f>
        <v>14.48</v>
      </c>
      <c r="U35" s="198"/>
    </row>
    <row r="36" spans="1:21" s="2" customFormat="1" ht="34.5" customHeight="1">
      <c r="A36" s="662">
        <v>30</v>
      </c>
      <c r="B36" s="664" t="s">
        <v>46</v>
      </c>
      <c r="C36" s="677">
        <v>5</v>
      </c>
      <c r="D36" s="677">
        <v>5.5</v>
      </c>
      <c r="E36" s="677">
        <v>6</v>
      </c>
      <c r="F36" s="677"/>
      <c r="G36" s="677"/>
      <c r="H36" s="677">
        <v>15</v>
      </c>
      <c r="I36" s="677"/>
      <c r="J36" s="677">
        <v>15</v>
      </c>
      <c r="K36" s="677">
        <v>15</v>
      </c>
      <c r="L36" s="677">
        <v>15</v>
      </c>
      <c r="M36" s="677">
        <v>3.25</v>
      </c>
      <c r="N36" s="677">
        <v>3.5</v>
      </c>
      <c r="O36" s="677">
        <v>4</v>
      </c>
      <c r="P36" s="677"/>
      <c r="Q36" s="677">
        <v>15</v>
      </c>
      <c r="R36" s="677">
        <v>15</v>
      </c>
      <c r="S36" s="677">
        <v>15</v>
      </c>
      <c r="T36" s="678">
        <v>15</v>
      </c>
      <c r="U36" s="196"/>
    </row>
    <row r="37" spans="1:21" s="2" customFormat="1" ht="57" customHeight="1">
      <c r="A37" s="662">
        <v>31</v>
      </c>
      <c r="B37" s="422" t="s">
        <v>51</v>
      </c>
      <c r="C37" s="677">
        <f>'[2]التنمية الدولي 31 '!$C$9:$T$9</f>
        <v>5</v>
      </c>
      <c r="D37" s="677">
        <f>'[2]التنمية الدولي 31 '!$C$9:$T$9</f>
        <v>6</v>
      </c>
      <c r="E37" s="677">
        <f>'[2]التنمية الدولي 31 '!$C$9:$T$9</f>
        <v>7</v>
      </c>
      <c r="F37" s="677">
        <f>'[2]التنمية الدولي 31 '!$C$9:$T$9</f>
        <v>8</v>
      </c>
      <c r="G37" s="677"/>
      <c r="H37" s="677"/>
      <c r="I37" s="677"/>
      <c r="J37" s="677">
        <f>'[2]التنمية الدولي 31 '!$C$9:$T$9</f>
        <v>14</v>
      </c>
      <c r="K37" s="677">
        <f>'[2]التنمية الدولي 31 '!$C$9:$T$9</f>
        <v>15</v>
      </c>
      <c r="L37" s="677">
        <f>'[2]التنمية الدولي 31 '!$C$9:$T$9</f>
        <v>16</v>
      </c>
      <c r="M37" s="677">
        <f>'[2]التنمية الدولي 31 '!$C$9:$T$9</f>
        <v>2.5</v>
      </c>
      <c r="N37" s="677">
        <f>'[2]التنمية الدولي 31 '!$C$9:$T$9</f>
        <v>3</v>
      </c>
      <c r="O37" s="677">
        <f>'[2]التنمية الدولي 31 '!$C$9:$T$9</f>
        <v>4</v>
      </c>
      <c r="P37" s="677"/>
      <c r="Q37" s="677">
        <f>'[2]التنمية الدولي 31 '!$C$9:$T$9</f>
        <v>12</v>
      </c>
      <c r="R37" s="677">
        <f>'[2]التنمية الدولي 31 '!$C$9:$T$9</f>
        <v>11</v>
      </c>
      <c r="S37" s="677">
        <f>'[2]التنمية الدولي 31 '!$C$9:$T$9</f>
        <v>10</v>
      </c>
      <c r="T37" s="678"/>
      <c r="U37" s="196"/>
    </row>
    <row r="38" spans="1:21" s="24" customFormat="1" ht="34.5" customHeight="1">
      <c r="A38" s="662">
        <v>32</v>
      </c>
      <c r="B38" s="659" t="s">
        <v>70</v>
      </c>
      <c r="C38" s="677">
        <f>'[2]ملي ايران 32 '!$C$9:$T$9</f>
        <v>1</v>
      </c>
      <c r="D38" s="677"/>
      <c r="E38" s="677"/>
      <c r="F38" s="677"/>
      <c r="G38" s="677"/>
      <c r="H38" s="677"/>
      <c r="I38" s="677"/>
      <c r="J38" s="677">
        <f>'[2]ملي ايران 32 '!$C$9:$T$9</f>
        <v>9</v>
      </c>
      <c r="K38" s="677">
        <f>'[2]ملي ايران 32 '!$C$9:$T$9</f>
        <v>9</v>
      </c>
      <c r="L38" s="677"/>
      <c r="M38" s="677"/>
      <c r="N38" s="677"/>
      <c r="O38" s="677"/>
      <c r="P38" s="677"/>
      <c r="Q38" s="677"/>
      <c r="R38" s="677"/>
      <c r="S38" s="677"/>
      <c r="T38" s="678"/>
      <c r="U38" s="200"/>
    </row>
    <row r="39" spans="1:21" s="60" customFormat="1" ht="59.25" customHeight="1">
      <c r="A39" s="662">
        <v>33</v>
      </c>
      <c r="B39" s="659" t="s">
        <v>191</v>
      </c>
      <c r="C39" s="1267">
        <v>2.5</v>
      </c>
      <c r="D39" s="680">
        <v>2.75</v>
      </c>
      <c r="E39" s="680">
        <v>3</v>
      </c>
      <c r="F39" s="680"/>
      <c r="G39" s="679"/>
      <c r="H39" s="680">
        <v>13</v>
      </c>
      <c r="I39" s="680">
        <v>10</v>
      </c>
      <c r="J39" s="680">
        <v>10</v>
      </c>
      <c r="K39" s="680">
        <v>10</v>
      </c>
      <c r="L39" s="680">
        <v>11</v>
      </c>
      <c r="M39" s="680">
        <v>2.5</v>
      </c>
      <c r="N39" s="680">
        <v>2.75</v>
      </c>
      <c r="O39" s="680">
        <v>3</v>
      </c>
      <c r="P39" s="680"/>
      <c r="Q39" s="680">
        <v>9</v>
      </c>
      <c r="R39" s="680">
        <v>9</v>
      </c>
      <c r="S39" s="680">
        <v>9</v>
      </c>
      <c r="T39" s="680">
        <v>10</v>
      </c>
      <c r="U39" s="293"/>
    </row>
    <row r="40" spans="1:21" s="60" customFormat="1" ht="34.5" customHeight="1">
      <c r="A40" s="662">
        <v>34</v>
      </c>
      <c r="B40" s="659" t="s">
        <v>49</v>
      </c>
      <c r="C40" s="677"/>
      <c r="D40" s="677">
        <f>'[2]البنك اللبناني الفرنسي 34'!$C$9:$T$9</f>
        <v>2</v>
      </c>
      <c r="E40" s="677"/>
      <c r="F40" s="677"/>
      <c r="G40" s="677"/>
      <c r="H40" s="677">
        <f>'[2]البنك اللبناني الفرنسي 34'!$C$9:$T$9</f>
        <v>7.5</v>
      </c>
      <c r="I40" s="677"/>
      <c r="J40" s="677">
        <f>'[2]البنك اللبناني الفرنسي 34'!$C$9:$T$9</f>
        <v>10</v>
      </c>
      <c r="K40" s="677"/>
      <c r="L40" s="677"/>
      <c r="M40" s="677"/>
      <c r="N40" s="677">
        <f>'[2]البنك اللبناني الفرنسي 34'!$C$9:$T$9</f>
        <v>2.25</v>
      </c>
      <c r="O40" s="677">
        <f>'[2]البنك اللبناني الفرنسي 34'!$C$9:$T$9</f>
        <v>2.25</v>
      </c>
      <c r="P40" s="677"/>
      <c r="Q40" s="677">
        <f>'[2]البنك اللبناني الفرنسي 34'!$C$9:$T$9</f>
        <v>8</v>
      </c>
      <c r="R40" s="677"/>
      <c r="S40" s="677"/>
      <c r="T40" s="678"/>
      <c r="U40" s="294"/>
    </row>
    <row r="41" spans="1:21" s="60" customFormat="1" ht="34.5" customHeight="1">
      <c r="A41" s="662">
        <v>35</v>
      </c>
      <c r="B41" s="659" t="s">
        <v>130</v>
      </c>
      <c r="C41" s="677"/>
      <c r="D41" s="677">
        <f>'[2]فرنسبنك 35 '!$C$9:$T$9</f>
        <v>1.5</v>
      </c>
      <c r="E41" s="677"/>
      <c r="F41" s="677"/>
      <c r="G41" s="677"/>
      <c r="H41" s="677"/>
      <c r="I41" s="677"/>
      <c r="J41" s="677"/>
      <c r="K41" s="677"/>
      <c r="L41" s="677">
        <f>'[2]فرنسبنك 35 '!$C$9:$T$9</f>
        <v>12</v>
      </c>
      <c r="M41" s="677"/>
      <c r="N41" s="677">
        <f>'[2]فرنسبنك 35 '!$C$9:$T$9</f>
        <v>2</v>
      </c>
      <c r="O41" s="677">
        <f>'[2]فرنسبنك 35 '!$C$9:$T$9</f>
        <v>4</v>
      </c>
      <c r="P41" s="677"/>
      <c r="Q41" s="677"/>
      <c r="R41" s="677"/>
      <c r="S41" s="677"/>
      <c r="T41" s="678">
        <f>'[2]فرنسبنك 35 '!$C$9:$T$9</f>
        <v>12</v>
      </c>
      <c r="U41" s="294"/>
    </row>
    <row r="42" spans="1:21" s="24" customFormat="1" ht="63.75" customHeight="1">
      <c r="A42" s="662">
        <v>36</v>
      </c>
      <c r="B42" s="659" t="s">
        <v>132</v>
      </c>
      <c r="C42" s="677">
        <v>3.5</v>
      </c>
      <c r="D42" s="677">
        <v>4.5</v>
      </c>
      <c r="E42" s="677">
        <v>5.4</v>
      </c>
      <c r="F42" s="677">
        <v>5.8</v>
      </c>
      <c r="G42" s="677"/>
      <c r="H42" s="677">
        <v>14</v>
      </c>
      <c r="I42" s="677">
        <v>14</v>
      </c>
      <c r="J42" s="677">
        <v>12</v>
      </c>
      <c r="K42" s="677">
        <v>12.5</v>
      </c>
      <c r="L42" s="677">
        <v>13</v>
      </c>
      <c r="M42" s="677">
        <v>2</v>
      </c>
      <c r="N42" s="677">
        <v>2.5</v>
      </c>
      <c r="O42" s="677">
        <v>3</v>
      </c>
      <c r="P42" s="677">
        <v>3.9</v>
      </c>
      <c r="Q42" s="677">
        <v>12</v>
      </c>
      <c r="R42" s="677">
        <v>13</v>
      </c>
      <c r="S42" s="677">
        <v>14</v>
      </c>
      <c r="T42" s="678"/>
      <c r="U42" s="295"/>
    </row>
    <row r="43" spans="1:21" s="24" customFormat="1" ht="45" customHeight="1">
      <c r="A43" s="662">
        <v>37</v>
      </c>
      <c r="B43" s="659" t="s">
        <v>133</v>
      </c>
      <c r="C43" s="677">
        <f>'[2]بيروت والبلاد العربية 37 '!$C$9:$T$9</f>
        <v>4</v>
      </c>
      <c r="D43" s="677">
        <f>'[2]بيروت والبلاد العربية 37 '!$C$9:$T$9</f>
        <v>3.5</v>
      </c>
      <c r="E43" s="677">
        <f>'[2]بيروت والبلاد العربية 37 '!$C$9:$T$9</f>
        <v>4.75</v>
      </c>
      <c r="F43" s="677">
        <f>'[2]بيروت والبلاد العربية 37 '!$C$9:$T$9</f>
        <v>6</v>
      </c>
      <c r="G43" s="677">
        <f>'[2]بيروت والبلاد العربية 37 '!$C$9:$T$9</f>
        <v>7</v>
      </c>
      <c r="H43" s="677">
        <f>'[2]بيروت والبلاد العربية 37 '!$C$9:$T$9</f>
        <v>12</v>
      </c>
      <c r="I43" s="677">
        <f>'[2]بيروت والبلاد العربية 37 '!$C$9:$T$9</f>
        <v>12</v>
      </c>
      <c r="J43" s="677">
        <f>'[2]بيروت والبلاد العربية 37 '!$C$9:$T$9</f>
        <v>13</v>
      </c>
      <c r="K43" s="677">
        <f>'[2]بيروت والبلاد العربية 37 '!$C$9:$T$9</f>
        <v>13.5</v>
      </c>
      <c r="L43" s="677">
        <f>'[2]بيروت والبلاد العربية 37 '!$C$9:$T$9</f>
        <v>14</v>
      </c>
      <c r="M43" s="677">
        <f>'[2]بيروت والبلاد العربية 37 '!$C$9:$T$9</f>
        <v>3</v>
      </c>
      <c r="N43" s="677">
        <f>'[2]بيروت والبلاد العربية 37 '!$C$9:$T$9</f>
        <v>4</v>
      </c>
      <c r="O43" s="677">
        <f>'[2]بيروت والبلاد العربية 37 '!$C$9:$T$9</f>
        <v>5</v>
      </c>
      <c r="P43" s="677">
        <f>'[2]بيروت والبلاد العربية 37 '!$C$9:$T$9</f>
        <v>5.75</v>
      </c>
      <c r="Q43" s="677">
        <f>'[2]بيروت والبلاد العربية 37 '!$C$9:$T$9</f>
        <v>9</v>
      </c>
      <c r="R43" s="677">
        <f>'[2]بيروت والبلاد العربية 37 '!$C$9:$T$9</f>
        <v>10</v>
      </c>
      <c r="S43" s="677">
        <f>'[2]بيروت والبلاد العربية 37 '!$C$9:$T$9</f>
        <v>11</v>
      </c>
      <c r="T43" s="678">
        <f>'[2]بيروت والبلاد العربية 37 '!$C$9:$T$9</f>
        <v>12</v>
      </c>
      <c r="U43" s="295"/>
    </row>
    <row r="44" spans="1:21" s="60" customFormat="1" ht="34.5" customHeight="1">
      <c r="A44" s="662">
        <v>38</v>
      </c>
      <c r="B44" s="659" t="s">
        <v>74</v>
      </c>
      <c r="C44" s="677"/>
      <c r="D44" s="677"/>
      <c r="E44" s="677">
        <f>'[2]بارسيان 38 '!$C$9:$T$9</f>
        <v>6</v>
      </c>
      <c r="F44" s="677"/>
      <c r="G44" s="677"/>
      <c r="H44" s="677"/>
      <c r="I44" s="677"/>
      <c r="J44" s="677"/>
      <c r="K44" s="677">
        <v>8</v>
      </c>
      <c r="L44" s="677"/>
      <c r="M44" s="677"/>
      <c r="N44" s="677"/>
      <c r="O44" s="677"/>
      <c r="P44" s="677"/>
      <c r="Q44" s="677"/>
      <c r="R44" s="677"/>
      <c r="S44" s="677"/>
      <c r="T44" s="678"/>
      <c r="U44" s="296"/>
    </row>
    <row r="45" spans="1:21" s="24" customFormat="1" ht="34.5" customHeight="1">
      <c r="A45" s="662">
        <v>39</v>
      </c>
      <c r="B45" s="659" t="s">
        <v>53</v>
      </c>
      <c r="C45" s="677"/>
      <c r="D45" s="677">
        <f>'[2]لبنان والمهجر 39'!$C$9:$T$9</f>
        <v>3.28</v>
      </c>
      <c r="E45" s="677"/>
      <c r="F45" s="677"/>
      <c r="G45" s="677"/>
      <c r="H45" s="677"/>
      <c r="I45" s="677">
        <f>'[2]لبنان والمهجر 39'!$C$9:$T$9</f>
        <v>9.1</v>
      </c>
      <c r="J45" s="677">
        <f>'[2]لبنان والمهجر 39'!$C$9:$T$9</f>
        <v>9.78</v>
      </c>
      <c r="K45" s="677"/>
      <c r="L45" s="677">
        <f>'[2]لبنان والمهجر 39'!$C$9:$T$9</f>
        <v>11.81</v>
      </c>
      <c r="M45" s="677"/>
      <c r="N45" s="677">
        <f>'[2]لبنان والمهجر 39'!$C$9:$T$9</f>
        <v>3.09</v>
      </c>
      <c r="O45" s="677"/>
      <c r="P45" s="677"/>
      <c r="Q45" s="677">
        <f>'[2]لبنان والمهجر 39'!$C$9:$T$9</f>
        <v>10.69</v>
      </c>
      <c r="R45" s="677">
        <f>'[2]لبنان والمهجر 39'!$C$9:$T$9</f>
        <v>8.25</v>
      </c>
      <c r="S45" s="677">
        <f>'[2]لبنان والمهجر 39'!$C$9:$T$9</f>
        <v>10.62</v>
      </c>
      <c r="T45" s="678">
        <f>'[2]لبنان والمهجر 39'!$C$9:$T$9</f>
        <v>8.5</v>
      </c>
      <c r="U45" s="297"/>
    </row>
    <row r="46" spans="1:21" s="24" customFormat="1" ht="34.5" customHeight="1">
      <c r="A46" s="1268">
        <v>40</v>
      </c>
      <c r="B46" s="1269" t="s">
        <v>140</v>
      </c>
      <c r="C46" s="677">
        <f>'[2]بنك عودة 40'!$C$9:$T$9</f>
        <v>4</v>
      </c>
      <c r="D46" s="677">
        <f>'[2]بنك عودة 40'!$C$9:$T$9</f>
        <v>5.2</v>
      </c>
      <c r="E46" s="677">
        <f>'[2]بنك عودة 40'!$C$9:$T$9</f>
        <v>5.3</v>
      </c>
      <c r="F46" s="677"/>
      <c r="G46" s="677"/>
      <c r="H46" s="677">
        <f>'[2]بنك عودة 40'!$C$9:$T$9</f>
        <v>10.5</v>
      </c>
      <c r="I46" s="677"/>
      <c r="J46" s="677">
        <f>'[2]بنك عودة 40'!$C$9:$T$9</f>
        <v>12.5</v>
      </c>
      <c r="K46" s="677">
        <f>'[2]بنك عودة 40'!$C$9:$T$9</f>
        <v>13.5</v>
      </c>
      <c r="L46" s="677"/>
      <c r="M46" s="677">
        <f>'[2]بنك عودة 40'!$C$9:$T$9</f>
        <v>1.5</v>
      </c>
      <c r="N46" s="677">
        <f>'[2]بنك عودة 40'!$C$9:$T$9</f>
        <v>1.9</v>
      </c>
      <c r="O46" s="677">
        <f>'[2]بنك عودة 40'!$C$9:$T$9</f>
        <v>2.58</v>
      </c>
      <c r="P46" s="677"/>
      <c r="Q46" s="677">
        <f>'[2]بنك عودة 40'!$C$9:$T$9</f>
        <v>9.75</v>
      </c>
      <c r="R46" s="677">
        <f>'[2]بنك عودة 40'!$C$9:$T$9</f>
        <v>10.75</v>
      </c>
      <c r="S46" s="677">
        <f>'[2]بنك عودة 40'!$C$9:$T$9</f>
        <v>10.75</v>
      </c>
      <c r="T46" s="678"/>
      <c r="U46" s="297"/>
    </row>
    <row r="47" spans="1:21" s="24" customFormat="1" ht="51.75" customHeight="1">
      <c r="A47" s="1270">
        <v>41</v>
      </c>
      <c r="B47" s="1271" t="s">
        <v>195</v>
      </c>
      <c r="C47" s="677"/>
      <c r="D47" s="677">
        <f>'[2]بنك مياب 41'!D8</f>
        <v>6</v>
      </c>
      <c r="E47" s="677">
        <f>'[2]بنك مياب 41'!E8</f>
        <v>6.875</v>
      </c>
      <c r="F47" s="677">
        <f>'[2]بنك مياب 41'!F8</f>
        <v>7.75</v>
      </c>
      <c r="G47" s="677"/>
      <c r="H47" s="677"/>
      <c r="I47" s="677"/>
      <c r="J47" s="677"/>
      <c r="K47" s="677"/>
      <c r="L47" s="677">
        <f>'[2]بنك مياب 41'!L8</f>
        <v>9.875</v>
      </c>
      <c r="M47" s="677"/>
      <c r="N47" s="677">
        <f>'[2]بنك مياب 41'!N8</f>
        <v>3.75</v>
      </c>
      <c r="O47" s="677">
        <f>'[2]بنك مياب 41'!O8</f>
        <v>4.25</v>
      </c>
      <c r="P47" s="677"/>
      <c r="Q47" s="677"/>
      <c r="R47" s="677"/>
      <c r="S47" s="677"/>
      <c r="T47" s="678"/>
      <c r="U47" s="297"/>
    </row>
    <row r="48" spans="1:21" s="1" customFormat="1" ht="63.75" customHeight="1" thickBot="1">
      <c r="A48" s="1272" t="s">
        <v>35</v>
      </c>
      <c r="B48" s="1273"/>
      <c r="C48" s="1274">
        <f>AVERAGE(C7:C47)</f>
        <v>3.3753030303030305</v>
      </c>
      <c r="D48" s="1274">
        <f aca="true" t="shared" si="0" ref="D48:T48">AVERAGE(D7:D47)</f>
        <v>3.962121212121212</v>
      </c>
      <c r="E48" s="1274">
        <f t="shared" si="0"/>
        <v>4.917727272727273</v>
      </c>
      <c r="F48" s="1274">
        <f t="shared" si="0"/>
        <v>5.704444444444444</v>
      </c>
      <c r="G48" s="1274">
        <f t="shared" si="0"/>
        <v>7</v>
      </c>
      <c r="H48" s="1274">
        <f t="shared" si="0"/>
        <v>13.716666666666667</v>
      </c>
      <c r="I48" s="1274">
        <f t="shared" si="0"/>
        <v>13.227777777777778</v>
      </c>
      <c r="J48" s="1274">
        <f t="shared" si="0"/>
        <v>12.541176470588235</v>
      </c>
      <c r="K48" s="1274">
        <f t="shared" si="0"/>
        <v>12.14</v>
      </c>
      <c r="L48" s="1274">
        <f t="shared" si="0"/>
        <v>12.556428571428572</v>
      </c>
      <c r="M48" s="1274">
        <f t="shared" si="0"/>
        <v>1.8448333333333333</v>
      </c>
      <c r="N48" s="1274">
        <f t="shared" si="0"/>
        <v>2.4559375</v>
      </c>
      <c r="O48" s="1274">
        <f t="shared" si="0"/>
        <v>2.954375</v>
      </c>
      <c r="P48" s="1274">
        <f t="shared" si="0"/>
        <v>3.364375</v>
      </c>
      <c r="Q48" s="1274">
        <f t="shared" si="0"/>
        <v>12.073529411764707</v>
      </c>
      <c r="R48" s="1274">
        <f t="shared" si="0"/>
        <v>11.390434782608697</v>
      </c>
      <c r="S48" s="1274">
        <f t="shared" si="0"/>
        <v>11.322727272727272</v>
      </c>
      <c r="T48" s="1274">
        <f t="shared" si="0"/>
        <v>11.210714285714285</v>
      </c>
      <c r="U48" s="190"/>
    </row>
    <row r="49" spans="1:21" s="1" customFormat="1" ht="63.75" customHeight="1">
      <c r="A49" s="738" t="s">
        <v>232</v>
      </c>
      <c r="B49" s="738"/>
      <c r="C49" s="738"/>
      <c r="D49" s="738"/>
      <c r="E49" s="738"/>
      <c r="F49" s="738"/>
      <c r="G49" s="738"/>
      <c r="H49" s="738"/>
      <c r="I49" s="738"/>
      <c r="J49" s="738"/>
      <c r="K49" s="738"/>
      <c r="L49" s="738"/>
      <c r="M49" s="738"/>
      <c r="N49" s="738"/>
      <c r="O49" s="738"/>
      <c r="P49" s="738"/>
      <c r="Q49" s="738"/>
      <c r="R49" s="738"/>
      <c r="S49" s="738"/>
      <c r="T49" s="738"/>
      <c r="U49" s="190"/>
    </row>
    <row r="50" spans="1:21" s="1" customFormat="1" ht="39" customHeight="1">
      <c r="A50" s="739" t="s">
        <v>234</v>
      </c>
      <c r="B50" s="739"/>
      <c r="C50" s="739"/>
      <c r="D50" s="739"/>
      <c r="E50" s="739"/>
      <c r="F50" s="739"/>
      <c r="G50" s="739"/>
      <c r="H50" s="739"/>
      <c r="I50" s="739"/>
      <c r="J50" s="739"/>
      <c r="K50" s="739"/>
      <c r="L50" s="739"/>
      <c r="M50" s="739"/>
      <c r="N50" s="739"/>
      <c r="O50" s="739"/>
      <c r="P50" s="739"/>
      <c r="Q50" s="739"/>
      <c r="R50" s="739"/>
      <c r="S50" s="739"/>
      <c r="T50" s="739"/>
      <c r="U50" s="190"/>
    </row>
    <row r="51" spans="1:21" ht="24" customHeight="1">
      <c r="A51" s="352"/>
      <c r="B51" s="354"/>
      <c r="C51" s="352"/>
      <c r="D51" s="354"/>
      <c r="E51" s="352"/>
      <c r="F51" s="354"/>
      <c r="G51" s="352"/>
      <c r="H51" s="354"/>
      <c r="I51" s="352"/>
      <c r="J51" s="354"/>
      <c r="K51" s="352"/>
      <c r="L51" s="354"/>
      <c r="M51" s="352"/>
      <c r="N51" s="354"/>
      <c r="O51" s="352"/>
      <c r="P51" s="354"/>
      <c r="Q51" s="352"/>
      <c r="R51" s="354"/>
      <c r="S51" s="352"/>
      <c r="T51" s="354"/>
      <c r="U51" s="197"/>
    </row>
    <row r="52" spans="1:21" ht="21" customHeight="1">
      <c r="A52" s="752" t="s">
        <v>190</v>
      </c>
      <c r="B52" s="752"/>
      <c r="C52" s="306"/>
      <c r="D52" s="306"/>
      <c r="E52" s="306"/>
      <c r="F52" s="306"/>
      <c r="G52" s="306"/>
      <c r="H52" s="306"/>
      <c r="I52" s="306"/>
      <c r="J52" s="306"/>
      <c r="K52" s="306"/>
      <c r="L52" s="306"/>
      <c r="M52" s="306"/>
      <c r="N52" s="306"/>
      <c r="O52" s="306"/>
      <c r="P52" s="306"/>
      <c r="Q52" s="306"/>
      <c r="R52" s="306"/>
      <c r="S52" s="306"/>
      <c r="T52" s="306"/>
      <c r="U52" s="197"/>
    </row>
    <row r="53" spans="1:21" ht="140.25" customHeight="1">
      <c r="A53" s="752"/>
      <c r="B53" s="752"/>
      <c r="C53" s="306"/>
      <c r="D53" s="306"/>
      <c r="E53" s="306"/>
      <c r="F53" s="306"/>
      <c r="G53" s="306"/>
      <c r="H53" s="306"/>
      <c r="I53" s="306"/>
      <c r="J53" s="306"/>
      <c r="K53" s="306"/>
      <c r="L53" s="306"/>
      <c r="M53" s="306"/>
      <c r="N53" s="306"/>
      <c r="O53" s="306"/>
      <c r="P53" s="306"/>
      <c r="Q53" s="306"/>
      <c r="R53" s="306"/>
      <c r="S53" s="306"/>
      <c r="T53" s="306"/>
      <c r="U53" s="190"/>
    </row>
    <row r="54" spans="1:21" ht="41.25" customHeight="1" thickBot="1">
      <c r="A54" s="762" t="s">
        <v>167</v>
      </c>
      <c r="B54" s="762"/>
      <c r="C54" s="762"/>
      <c r="D54" s="762"/>
      <c r="E54" s="762"/>
      <c r="F54" s="762"/>
      <c r="G54" s="762"/>
      <c r="H54" s="762"/>
      <c r="I54" s="762"/>
      <c r="J54" s="762"/>
      <c r="K54" s="762"/>
      <c r="L54" s="762"/>
      <c r="M54" s="762"/>
      <c r="N54" s="762"/>
      <c r="O54" s="762"/>
      <c r="P54" s="762"/>
      <c r="Q54" s="762"/>
      <c r="R54" s="762"/>
      <c r="S54" s="762"/>
      <c r="T54" s="762"/>
      <c r="U54" s="190"/>
    </row>
    <row r="55" spans="1:21" ht="35.25" customHeight="1">
      <c r="A55" s="757" t="s">
        <v>0</v>
      </c>
      <c r="B55" s="756"/>
      <c r="C55" s="756" t="s">
        <v>55</v>
      </c>
      <c r="D55" s="756"/>
      <c r="E55" s="756"/>
      <c r="F55" s="756"/>
      <c r="G55" s="756"/>
      <c r="H55" s="756"/>
      <c r="I55" s="756"/>
      <c r="J55" s="756"/>
      <c r="K55" s="756"/>
      <c r="L55" s="756"/>
      <c r="M55" s="756" t="s">
        <v>2</v>
      </c>
      <c r="N55" s="756"/>
      <c r="O55" s="756"/>
      <c r="P55" s="756"/>
      <c r="Q55" s="756"/>
      <c r="R55" s="756"/>
      <c r="S55" s="756"/>
      <c r="T55" s="761"/>
      <c r="U55" s="190"/>
    </row>
    <row r="56" spans="1:21" ht="44.25" customHeight="1">
      <c r="A56" s="758"/>
      <c r="B56" s="755"/>
      <c r="C56" s="755" t="s">
        <v>3</v>
      </c>
      <c r="D56" s="755"/>
      <c r="E56" s="755"/>
      <c r="F56" s="755"/>
      <c r="G56" s="755"/>
      <c r="H56" s="755" t="s">
        <v>40</v>
      </c>
      <c r="I56" s="755"/>
      <c r="J56" s="755"/>
      <c r="K56" s="755"/>
      <c r="L56" s="755"/>
      <c r="M56" s="755" t="s">
        <v>5</v>
      </c>
      <c r="N56" s="755"/>
      <c r="O56" s="755"/>
      <c r="P56" s="755"/>
      <c r="Q56" s="755" t="s">
        <v>40</v>
      </c>
      <c r="R56" s="755"/>
      <c r="S56" s="755"/>
      <c r="T56" s="760"/>
      <c r="U56" s="197"/>
    </row>
    <row r="57" spans="1:21" ht="62.25" customHeight="1">
      <c r="A57" s="758"/>
      <c r="B57" s="755"/>
      <c r="C57" s="759" t="s">
        <v>7</v>
      </c>
      <c r="D57" s="755" t="s">
        <v>8</v>
      </c>
      <c r="E57" s="755"/>
      <c r="F57" s="755"/>
      <c r="G57" s="755"/>
      <c r="H57" s="759" t="s">
        <v>122</v>
      </c>
      <c r="I57" s="759" t="s">
        <v>57</v>
      </c>
      <c r="J57" s="755" t="s">
        <v>11</v>
      </c>
      <c r="K57" s="755"/>
      <c r="L57" s="755"/>
      <c r="M57" s="759" t="s">
        <v>36</v>
      </c>
      <c r="N57" s="755" t="s">
        <v>12</v>
      </c>
      <c r="O57" s="755"/>
      <c r="P57" s="755"/>
      <c r="Q57" s="755" t="s">
        <v>11</v>
      </c>
      <c r="R57" s="755"/>
      <c r="S57" s="755"/>
      <c r="T57" s="760"/>
      <c r="U57" s="197"/>
    </row>
    <row r="58" spans="1:21" ht="409.5" customHeight="1">
      <c r="A58" s="758"/>
      <c r="B58" s="755"/>
      <c r="C58" s="759"/>
      <c r="D58" s="449" t="s">
        <v>13</v>
      </c>
      <c r="E58" s="449" t="s">
        <v>14</v>
      </c>
      <c r="F58" s="449" t="s">
        <v>15</v>
      </c>
      <c r="G58" s="449" t="s">
        <v>16</v>
      </c>
      <c r="H58" s="759"/>
      <c r="I58" s="759"/>
      <c r="J58" s="449" t="s">
        <v>17</v>
      </c>
      <c r="K58" s="449" t="s">
        <v>18</v>
      </c>
      <c r="L58" s="449" t="s">
        <v>19</v>
      </c>
      <c r="M58" s="759"/>
      <c r="N58" s="449" t="s">
        <v>20</v>
      </c>
      <c r="O58" s="449" t="s">
        <v>21</v>
      </c>
      <c r="P58" s="449" t="s">
        <v>22</v>
      </c>
      <c r="Q58" s="449" t="s">
        <v>23</v>
      </c>
      <c r="R58" s="449" t="s">
        <v>24</v>
      </c>
      <c r="S58" s="449" t="s">
        <v>25</v>
      </c>
      <c r="T58" s="450" t="s">
        <v>58</v>
      </c>
      <c r="U58" s="197"/>
    </row>
    <row r="59" spans="1:21" ht="66" customHeight="1">
      <c r="A59" s="410">
        <v>1</v>
      </c>
      <c r="B59" s="452" t="s">
        <v>134</v>
      </c>
      <c r="C59" s="453">
        <f>'[2]الصناعي A'!$C$9:$T$9</f>
        <v>4</v>
      </c>
      <c r="D59" s="453">
        <f>'[2]الصناعي A'!$C$9:$T$9</f>
        <v>5</v>
      </c>
      <c r="E59" s="453">
        <f>'[2]الصناعي A'!$C$9:$T$9</f>
        <v>6</v>
      </c>
      <c r="F59" s="453">
        <f>'[2]الصناعي A'!$C$9:$T$9</f>
        <v>7</v>
      </c>
      <c r="G59" s="453"/>
      <c r="H59" s="453"/>
      <c r="I59" s="453"/>
      <c r="J59" s="453"/>
      <c r="K59" s="453">
        <f>'[2]الصناعي A'!$C$9:$T$9</f>
        <v>6</v>
      </c>
      <c r="L59" s="453">
        <f>'[2]الصناعي A'!$C$9:$T$9</f>
        <v>6</v>
      </c>
      <c r="M59" s="453">
        <f>'[2]الصناعي A'!$C$9:$T$9</f>
        <v>1</v>
      </c>
      <c r="N59" s="453">
        <f>'[2]الصناعي A'!$C$9:$T$9</f>
        <v>1</v>
      </c>
      <c r="O59" s="453">
        <f>'[2]الصناعي A'!$C$9:$T$9</f>
        <v>1.5</v>
      </c>
      <c r="P59" s="453"/>
      <c r="Q59" s="453"/>
      <c r="R59" s="453"/>
      <c r="S59" s="453"/>
      <c r="T59" s="454"/>
      <c r="U59" s="197"/>
    </row>
    <row r="60" spans="1:25" ht="56.25" customHeight="1">
      <c r="A60" s="410">
        <v>2</v>
      </c>
      <c r="B60" s="452" t="s">
        <v>52</v>
      </c>
      <c r="C60" s="455">
        <f>'[2]الزراعي التعاوني B'!$C$9:$T$9</f>
        <v>3</v>
      </c>
      <c r="D60" s="455">
        <f>'[2]الزراعي التعاوني B'!$C$9:$T$9</f>
        <v>2</v>
      </c>
      <c r="E60" s="455">
        <f>'[2]الزراعي التعاوني B'!$C$9:$T$9</f>
        <v>3</v>
      </c>
      <c r="F60" s="455">
        <f>'[2]الزراعي التعاوني B'!$C$9:$T$9</f>
        <v>4</v>
      </c>
      <c r="G60" s="455"/>
      <c r="H60" s="455">
        <f>'[2]الزراعي التعاوني B'!$C$9:$T$9</f>
        <v>14</v>
      </c>
      <c r="I60" s="455">
        <f>'[2]الزراعي التعاوني B'!$C$9:$T$9</f>
        <v>14</v>
      </c>
      <c r="J60" s="455">
        <f>'[2]الزراعي التعاوني B'!$C$9:$T$9</f>
        <v>8</v>
      </c>
      <c r="K60" s="455">
        <f>'[2]الزراعي التعاوني B'!$C$9:$T$9</f>
        <v>10</v>
      </c>
      <c r="L60" s="455">
        <f>'[2]الزراعي التعاوني B'!$C$9:$T$9</f>
        <v>12</v>
      </c>
      <c r="M60" s="455"/>
      <c r="N60" s="455"/>
      <c r="O60" s="455"/>
      <c r="P60" s="455"/>
      <c r="Q60" s="455"/>
      <c r="R60" s="455"/>
      <c r="S60" s="455"/>
      <c r="T60" s="456"/>
      <c r="U60" s="288"/>
      <c r="V60" s="8"/>
      <c r="W60" s="8"/>
      <c r="X60" s="8"/>
      <c r="Y60" s="8"/>
    </row>
    <row r="61" spans="1:25" ht="45" customHeight="1">
      <c r="A61" s="410">
        <v>3</v>
      </c>
      <c r="B61" s="452" t="s">
        <v>135</v>
      </c>
      <c r="C61" s="453">
        <f>'[2]العقاري C'!$C$9:$T$9</f>
        <v>3</v>
      </c>
      <c r="D61" s="453">
        <f>'[2]العقاري C'!$C$9:$T$9</f>
        <v>3.5</v>
      </c>
      <c r="E61" s="453">
        <f>'[2]العقاري C'!$C$9:$T$9</f>
        <v>4</v>
      </c>
      <c r="F61" s="453">
        <f>'[2]العقاري C'!$C$9:$T$9</f>
        <v>5</v>
      </c>
      <c r="G61" s="453"/>
      <c r="H61" s="453">
        <f>'[2]العقاري C'!$C$9:$T$9</f>
        <v>10</v>
      </c>
      <c r="I61" s="453">
        <f>'[2]العقاري C'!$C$9:$T$9</f>
        <v>10</v>
      </c>
      <c r="J61" s="453">
        <f>'[2]العقاري C'!$C$9:$T$9</f>
        <v>8</v>
      </c>
      <c r="K61" s="453">
        <f>'[2]العقاري C'!$C$9:$T$9</f>
        <v>10</v>
      </c>
      <c r="L61" s="453">
        <f>'[2]العقاري C'!$C$9:$T$9</f>
        <v>10</v>
      </c>
      <c r="M61" s="453"/>
      <c r="N61" s="453"/>
      <c r="O61" s="453"/>
      <c r="P61" s="453"/>
      <c r="Q61" s="453"/>
      <c r="R61" s="453"/>
      <c r="S61" s="453"/>
      <c r="T61" s="451"/>
      <c r="U61" s="203"/>
      <c r="V61" s="4"/>
      <c r="W61" s="4"/>
      <c r="X61" s="4"/>
      <c r="Y61" s="4"/>
    </row>
    <row r="62" spans="1:25" ht="61.5" customHeight="1" thickBot="1">
      <c r="A62" s="753" t="s">
        <v>39</v>
      </c>
      <c r="B62" s="754"/>
      <c r="C62" s="459">
        <f>AVERAGE(C59:C61)</f>
        <v>3.3333333333333335</v>
      </c>
      <c r="D62" s="459">
        <f aca="true" t="shared" si="1" ref="D62:O62">AVERAGE(D59:D61)</f>
        <v>3.5</v>
      </c>
      <c r="E62" s="459">
        <f t="shared" si="1"/>
        <v>4.333333333333333</v>
      </c>
      <c r="F62" s="459">
        <f t="shared" si="1"/>
        <v>5.333333333333333</v>
      </c>
      <c r="G62" s="459"/>
      <c r="H62" s="459">
        <f t="shared" si="1"/>
        <v>12</v>
      </c>
      <c r="I62" s="459">
        <f t="shared" si="1"/>
        <v>12</v>
      </c>
      <c r="J62" s="459">
        <f t="shared" si="1"/>
        <v>8</v>
      </c>
      <c r="K62" s="459">
        <f t="shared" si="1"/>
        <v>8.666666666666666</v>
      </c>
      <c r="L62" s="459">
        <f t="shared" si="1"/>
        <v>9.333333333333334</v>
      </c>
      <c r="M62" s="459">
        <f t="shared" si="1"/>
        <v>1</v>
      </c>
      <c r="N62" s="459">
        <f t="shared" si="1"/>
        <v>1</v>
      </c>
      <c r="O62" s="459">
        <f t="shared" si="1"/>
        <v>1.5</v>
      </c>
      <c r="P62" s="457"/>
      <c r="Q62" s="457"/>
      <c r="R62" s="457"/>
      <c r="S62" s="457"/>
      <c r="T62" s="458"/>
      <c r="U62" s="203"/>
      <c r="V62" s="4"/>
      <c r="W62" s="3"/>
      <c r="X62" s="3"/>
      <c r="Y62" s="3"/>
    </row>
    <row r="63" spans="1:21" ht="48" customHeight="1">
      <c r="A63" s="764" t="s">
        <v>189</v>
      </c>
      <c r="B63" s="764"/>
      <c r="C63" s="764"/>
      <c r="D63" s="764"/>
      <c r="E63" s="764"/>
      <c r="F63" s="764"/>
      <c r="G63" s="764"/>
      <c r="H63" s="764"/>
      <c r="I63" s="138"/>
      <c r="J63" s="138"/>
      <c r="K63" s="138"/>
      <c r="L63" s="138"/>
      <c r="M63" s="138"/>
      <c r="N63" s="138"/>
      <c r="O63" s="138"/>
      <c r="P63" s="138"/>
      <c r="Q63" s="138"/>
      <c r="R63" s="138"/>
      <c r="S63" s="138"/>
      <c r="T63" s="138"/>
      <c r="U63" s="138"/>
    </row>
    <row r="64" spans="1:21" ht="48.75" customHeight="1">
      <c r="A64" s="763" t="s">
        <v>188</v>
      </c>
      <c r="B64" s="763"/>
      <c r="C64" s="416"/>
      <c r="D64" s="416"/>
      <c r="E64" s="416"/>
      <c r="F64" s="416"/>
      <c r="G64" s="416"/>
      <c r="H64" s="416"/>
      <c r="I64" s="361"/>
      <c r="J64" s="361"/>
      <c r="K64" s="361"/>
      <c r="L64" s="361"/>
      <c r="M64" s="361"/>
      <c r="N64" s="361"/>
      <c r="O64" s="361"/>
      <c r="P64" s="361"/>
      <c r="Q64" s="361"/>
      <c r="R64" s="361"/>
      <c r="S64" s="361"/>
      <c r="T64" s="361"/>
      <c r="U64" s="138"/>
    </row>
    <row r="65" spans="2:21" ht="89.25" customHeight="1">
      <c r="B65" s="365"/>
      <c r="D65" s="360"/>
      <c r="E65" s="360"/>
      <c r="F65" s="360"/>
      <c r="G65" s="360"/>
      <c r="H65" s="360"/>
      <c r="I65" s="360"/>
      <c r="J65" s="360"/>
      <c r="K65" s="360"/>
      <c r="L65" s="360"/>
      <c r="M65" s="360"/>
      <c r="N65" s="360"/>
      <c r="O65" s="360"/>
      <c r="P65" s="360"/>
      <c r="Q65" s="360"/>
      <c r="R65" s="360"/>
      <c r="S65" s="360"/>
      <c r="T65" s="360"/>
      <c r="U65" s="138"/>
    </row>
    <row r="66" spans="1:20" ht="30" customHeight="1">
      <c r="A66" s="2"/>
      <c r="B66"/>
      <c r="C66"/>
      <c r="D66"/>
      <c r="E66"/>
      <c r="F66"/>
      <c r="G66"/>
      <c r="H66"/>
      <c r="I66"/>
      <c r="J66"/>
      <c r="K66"/>
      <c r="L66"/>
      <c r="M66"/>
      <c r="N66"/>
      <c r="O66"/>
      <c r="P66"/>
      <c r="Q66"/>
      <c r="R66"/>
      <c r="S66"/>
      <c r="T66"/>
    </row>
    <row r="67" spans="1:20" ht="30" customHeight="1">
      <c r="A67" s="2"/>
      <c r="B67"/>
      <c r="C67"/>
      <c r="D67"/>
      <c r="E67"/>
      <c r="F67"/>
      <c r="G67"/>
      <c r="H67"/>
      <c r="I67"/>
      <c r="J67"/>
      <c r="K67"/>
      <c r="L67"/>
      <c r="M67"/>
      <c r="N67"/>
      <c r="O67"/>
      <c r="P67"/>
      <c r="Q67"/>
      <c r="R67"/>
      <c r="S67"/>
      <c r="T67"/>
    </row>
    <row r="68" spans="1:20" ht="30" customHeight="1">
      <c r="A68" s="2"/>
      <c r="B68"/>
      <c r="C68"/>
      <c r="D68"/>
      <c r="E68"/>
      <c r="F68"/>
      <c r="G68"/>
      <c r="H68"/>
      <c r="I68"/>
      <c r="J68"/>
      <c r="K68"/>
      <c r="L68"/>
      <c r="M68"/>
      <c r="N68"/>
      <c r="O68"/>
      <c r="P68"/>
      <c r="Q68"/>
      <c r="R68"/>
      <c r="S68"/>
      <c r="T68"/>
    </row>
    <row r="69" spans="1:20" ht="30" customHeight="1">
      <c r="A69" s="2"/>
      <c r="B69"/>
      <c r="C69"/>
      <c r="D69"/>
      <c r="E69"/>
      <c r="F69"/>
      <c r="G69"/>
      <c r="H69"/>
      <c r="I69"/>
      <c r="J69"/>
      <c r="K69"/>
      <c r="L69"/>
      <c r="M69"/>
      <c r="N69"/>
      <c r="O69"/>
      <c r="P69"/>
      <c r="Q69"/>
      <c r="R69"/>
      <c r="S69"/>
      <c r="T69"/>
    </row>
    <row r="70" spans="1:20" ht="30" customHeight="1">
      <c r="A70" s="2"/>
      <c r="B70"/>
      <c r="C70"/>
      <c r="D70"/>
      <c r="E70"/>
      <c r="F70"/>
      <c r="G70"/>
      <c r="H70"/>
      <c r="I70"/>
      <c r="J70"/>
      <c r="K70"/>
      <c r="L70"/>
      <c r="M70"/>
      <c r="N70"/>
      <c r="O70"/>
      <c r="P70"/>
      <c r="Q70"/>
      <c r="R70"/>
      <c r="S70"/>
      <c r="T70"/>
    </row>
    <row r="71" spans="1:20" ht="30" customHeight="1">
      <c r="A71" s="2"/>
      <c r="B71"/>
      <c r="C71"/>
      <c r="D71"/>
      <c r="E71"/>
      <c r="F71"/>
      <c r="G71"/>
      <c r="H71"/>
      <c r="I71"/>
      <c r="J71"/>
      <c r="K71"/>
      <c r="L71"/>
      <c r="M71"/>
      <c r="N71"/>
      <c r="O71"/>
      <c r="P71"/>
      <c r="Q71"/>
      <c r="R71"/>
      <c r="S71"/>
      <c r="T71"/>
    </row>
    <row r="72" spans="1:20" ht="30" customHeight="1">
      <c r="A72" s="2"/>
      <c r="B72"/>
      <c r="C72"/>
      <c r="D72"/>
      <c r="E72"/>
      <c r="F72"/>
      <c r="G72"/>
      <c r="H72"/>
      <c r="I72"/>
      <c r="J72"/>
      <c r="K72"/>
      <c r="L72"/>
      <c r="M72"/>
      <c r="N72"/>
      <c r="O72"/>
      <c r="P72"/>
      <c r="Q72"/>
      <c r="R72"/>
      <c r="S72"/>
      <c r="T72"/>
    </row>
    <row r="73" spans="1:20" ht="30" customHeight="1">
      <c r="A73" s="2"/>
      <c r="B73"/>
      <c r="C73"/>
      <c r="D73"/>
      <c r="E73"/>
      <c r="F73"/>
      <c r="G73"/>
      <c r="H73"/>
      <c r="I73"/>
      <c r="J73"/>
      <c r="K73"/>
      <c r="L73"/>
      <c r="M73"/>
      <c r="N73"/>
      <c r="O73"/>
      <c r="P73"/>
      <c r="Q73"/>
      <c r="R73"/>
      <c r="S73"/>
      <c r="T73"/>
    </row>
    <row r="74" spans="1:20" ht="30" customHeight="1">
      <c r="A74" s="2"/>
      <c r="B74"/>
      <c r="C74"/>
      <c r="D74"/>
      <c r="E74"/>
      <c r="F74"/>
      <c r="G74"/>
      <c r="H74"/>
      <c r="I74"/>
      <c r="J74"/>
      <c r="K74"/>
      <c r="L74"/>
      <c r="M74"/>
      <c r="N74"/>
      <c r="O74"/>
      <c r="P74"/>
      <c r="Q74"/>
      <c r="R74"/>
      <c r="S74"/>
      <c r="T74"/>
    </row>
    <row r="75" spans="1:20" ht="30" customHeight="1">
      <c r="A75" s="2"/>
      <c r="B75"/>
      <c r="C75"/>
      <c r="D75"/>
      <c r="E75"/>
      <c r="F75"/>
      <c r="G75"/>
      <c r="H75"/>
      <c r="I75"/>
      <c r="J75"/>
      <c r="K75"/>
      <c r="L75"/>
      <c r="M75"/>
      <c r="N75"/>
      <c r="O75"/>
      <c r="P75"/>
      <c r="Q75"/>
      <c r="R75"/>
      <c r="S75"/>
      <c r="T75"/>
    </row>
    <row r="76" spans="1:20" ht="30" customHeight="1">
      <c r="A76" s="2"/>
      <c r="B76"/>
      <c r="C76"/>
      <c r="D76"/>
      <c r="E76"/>
      <c r="F76"/>
      <c r="G76"/>
      <c r="H76"/>
      <c r="I76"/>
      <c r="J76"/>
      <c r="K76"/>
      <c r="L76"/>
      <c r="M76"/>
      <c r="N76"/>
      <c r="O76"/>
      <c r="P76"/>
      <c r="Q76"/>
      <c r="R76"/>
      <c r="S76"/>
      <c r="T76"/>
    </row>
    <row r="77" spans="1:20" ht="30" customHeight="1">
      <c r="A77" s="2"/>
      <c r="B77"/>
      <c r="C77"/>
      <c r="D77"/>
      <c r="E77"/>
      <c r="F77"/>
      <c r="G77"/>
      <c r="H77"/>
      <c r="I77"/>
      <c r="J77"/>
      <c r="K77"/>
      <c r="L77"/>
      <c r="M77"/>
      <c r="N77"/>
      <c r="O77"/>
      <c r="P77"/>
      <c r="Q77"/>
      <c r="R77"/>
      <c r="S77"/>
      <c r="T77"/>
    </row>
    <row r="78" spans="1:20" ht="30" customHeight="1">
      <c r="A78" s="2"/>
      <c r="B78"/>
      <c r="C78"/>
      <c r="D78"/>
      <c r="E78"/>
      <c r="F78"/>
      <c r="G78"/>
      <c r="H78"/>
      <c r="I78"/>
      <c r="J78"/>
      <c r="K78"/>
      <c r="L78"/>
      <c r="M78"/>
      <c r="N78"/>
      <c r="O78"/>
      <c r="P78"/>
      <c r="Q78"/>
      <c r="R78"/>
      <c r="S78"/>
      <c r="T78"/>
    </row>
    <row r="79" spans="1:20" ht="30" customHeight="1">
      <c r="A79" s="2"/>
      <c r="B79"/>
      <c r="C79"/>
      <c r="D79"/>
      <c r="E79"/>
      <c r="F79"/>
      <c r="G79"/>
      <c r="H79"/>
      <c r="I79"/>
      <c r="J79"/>
      <c r="K79"/>
      <c r="L79"/>
      <c r="M79"/>
      <c r="N79"/>
      <c r="O79"/>
      <c r="P79"/>
      <c r="Q79"/>
      <c r="R79"/>
      <c r="S79"/>
      <c r="T79"/>
    </row>
    <row r="80" spans="1:20" ht="30" customHeight="1">
      <c r="A80" s="2"/>
      <c r="B80"/>
      <c r="C80"/>
      <c r="D80"/>
      <c r="E80"/>
      <c r="F80"/>
      <c r="G80"/>
      <c r="H80"/>
      <c r="I80"/>
      <c r="J80"/>
      <c r="K80"/>
      <c r="L80"/>
      <c r="M80"/>
      <c r="N80"/>
      <c r="O80"/>
      <c r="P80"/>
      <c r="Q80"/>
      <c r="R80"/>
      <c r="S80"/>
      <c r="T80"/>
    </row>
    <row r="81" spans="1:20" ht="30" customHeight="1">
      <c r="A81" s="2"/>
      <c r="B81"/>
      <c r="C81"/>
      <c r="D81"/>
      <c r="E81"/>
      <c r="F81"/>
      <c r="G81"/>
      <c r="H81"/>
      <c r="I81"/>
      <c r="J81"/>
      <c r="K81"/>
      <c r="L81"/>
      <c r="M81"/>
      <c r="N81"/>
      <c r="O81"/>
      <c r="P81"/>
      <c r="Q81"/>
      <c r="R81"/>
      <c r="S81"/>
      <c r="T81"/>
    </row>
    <row r="82" spans="1:20" ht="30" customHeight="1">
      <c r="A82" s="2"/>
      <c r="B82"/>
      <c r="C82"/>
      <c r="D82"/>
      <c r="E82"/>
      <c r="F82"/>
      <c r="G82"/>
      <c r="H82"/>
      <c r="I82"/>
      <c r="J82"/>
      <c r="K82"/>
      <c r="L82"/>
      <c r="M82"/>
      <c r="N82"/>
      <c r="O82"/>
      <c r="P82"/>
      <c r="Q82"/>
      <c r="R82"/>
      <c r="S82"/>
      <c r="T82"/>
    </row>
    <row r="83" spans="1:20" ht="30" customHeight="1">
      <c r="A83" s="34"/>
      <c r="B83" s="34"/>
      <c r="C83" s="34"/>
      <c r="D83" s="34"/>
      <c r="E83" s="34"/>
      <c r="F83" s="34"/>
      <c r="G83" s="34"/>
      <c r="H83" s="34"/>
      <c r="I83" s="34"/>
      <c r="J83" s="34"/>
      <c r="K83" s="34"/>
      <c r="L83" s="34"/>
      <c r="M83" s="34"/>
      <c r="N83" s="34"/>
      <c r="O83" s="34"/>
      <c r="P83" s="34"/>
      <c r="Q83" s="34"/>
      <c r="R83" s="34"/>
      <c r="S83" s="34"/>
      <c r="T83" s="34"/>
    </row>
    <row r="84" spans="1:20" ht="30" customHeight="1">
      <c r="A84" s="34"/>
      <c r="B84" s="34"/>
      <c r="C84" s="34"/>
      <c r="D84" s="34"/>
      <c r="E84" s="34"/>
      <c r="F84" s="34"/>
      <c r="G84" s="34"/>
      <c r="H84" s="34"/>
      <c r="I84" s="34"/>
      <c r="J84" s="34"/>
      <c r="K84" s="34"/>
      <c r="L84" s="34"/>
      <c r="M84" s="34"/>
      <c r="N84" s="34"/>
      <c r="O84" s="34"/>
      <c r="P84" s="34"/>
      <c r="Q84" s="34"/>
      <c r="R84" s="34"/>
      <c r="S84" s="34"/>
      <c r="T84" s="34"/>
    </row>
    <row r="85" spans="1:34" ht="30"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row>
    <row r="86" ht="30" customHeight="1"/>
    <row r="87" ht="30" customHeight="1"/>
    <row r="94" ht="30">
      <c r="A94" s="35"/>
    </row>
  </sheetData>
  <sheetProtection/>
  <mergeCells count="40">
    <mergeCell ref="A64:B64"/>
    <mergeCell ref="A63:H63"/>
    <mergeCell ref="C5:C6"/>
    <mergeCell ref="I5:I6"/>
    <mergeCell ref="A2:T2"/>
    <mergeCell ref="Q4:T4"/>
    <mergeCell ref="M4:P4"/>
    <mergeCell ref="H4:L4"/>
    <mergeCell ref="C4:G4"/>
    <mergeCell ref="M3:T3"/>
    <mergeCell ref="C3:L3"/>
    <mergeCell ref="A54:T54"/>
    <mergeCell ref="J57:L57"/>
    <mergeCell ref="I57:I58"/>
    <mergeCell ref="A55:B58"/>
    <mergeCell ref="Q56:T56"/>
    <mergeCell ref="N5:P5"/>
    <mergeCell ref="M5:M6"/>
    <mergeCell ref="J5:L5"/>
    <mergeCell ref="H5:H6"/>
    <mergeCell ref="Q5:T5"/>
    <mergeCell ref="M57:M58"/>
    <mergeCell ref="N57:P57"/>
    <mergeCell ref="H57:H58"/>
    <mergeCell ref="Q57:T57"/>
    <mergeCell ref="M55:T55"/>
    <mergeCell ref="H56:L56"/>
    <mergeCell ref="M56:P56"/>
    <mergeCell ref="A49:T49"/>
    <mergeCell ref="A50:T50"/>
    <mergeCell ref="A1:B1"/>
    <mergeCell ref="A62:B62"/>
    <mergeCell ref="D57:G57"/>
    <mergeCell ref="C55:L55"/>
    <mergeCell ref="C56:G56"/>
    <mergeCell ref="D5:G5"/>
    <mergeCell ref="A3:B6"/>
    <mergeCell ref="A48:B48"/>
    <mergeCell ref="A52:B53"/>
    <mergeCell ref="C57:C58"/>
  </mergeCells>
  <printOptions horizontalCentered="1"/>
  <pageMargins left="0.236220472440945" right="0.236220472440945" top="0.15748031496063" bottom="0.15748031496063" header="0.196850393700787" footer="0.196850393700787"/>
  <pageSetup horizontalDpi="600" verticalDpi="600" orientation="landscape" paperSize="9" scale="25" r:id="rId4"/>
  <rowBreaks count="1" manualBreakCount="1">
    <brk id="51" max="19" man="1"/>
  </rowBreaks>
  <colBreaks count="1" manualBreakCount="1">
    <brk id="21" max="65535" man="1"/>
  </colBreaks>
  <drawing r:id="rId3"/>
  <legacyDrawing r:id="rId2"/>
</worksheet>
</file>

<file path=xl/worksheets/sheet3.xml><?xml version="1.0" encoding="utf-8"?>
<worksheet xmlns="http://schemas.openxmlformats.org/spreadsheetml/2006/main" xmlns:r="http://schemas.openxmlformats.org/officeDocument/2006/relationships">
  <sheetPr codeName="Sheet1">
    <pageSetUpPr fitToPage="1"/>
  </sheetPr>
  <dimension ref="A1:IV93"/>
  <sheetViews>
    <sheetView zoomScale="25" zoomScaleNormal="25" zoomScaleSheetLayoutView="30" workbookViewId="0" topLeftCell="A31">
      <selection activeCell="B1" sqref="A1:T48"/>
    </sheetView>
  </sheetViews>
  <sheetFormatPr defaultColWidth="9.140625" defaultRowHeight="50.25" customHeight="1"/>
  <cols>
    <col min="1" max="1" width="12.7109375" style="143" customWidth="1"/>
    <col min="2" max="2" width="87.8515625" style="143" customWidth="1"/>
    <col min="3" max="7" width="25.7109375" style="143" customWidth="1"/>
    <col min="8" max="8" width="25.7109375" style="308" customWidth="1"/>
    <col min="9" max="9" width="25.7109375" style="143" customWidth="1"/>
    <col min="10" max="10" width="25.7109375" style="308" customWidth="1"/>
    <col min="11" max="20" width="25.7109375" style="143" customWidth="1"/>
  </cols>
  <sheetData>
    <row r="1" spans="1:49" ht="102.75" customHeight="1">
      <c r="A1" s="655" t="s">
        <v>151</v>
      </c>
      <c r="B1" s="656" t="s">
        <v>150</v>
      </c>
      <c r="C1" s="656"/>
      <c r="D1" s="657"/>
      <c r="E1" s="657"/>
      <c r="F1" s="657"/>
      <c r="G1" s="657"/>
      <c r="H1" s="657"/>
      <c r="I1" s="657"/>
      <c r="J1" s="657"/>
      <c r="K1" s="657"/>
      <c r="L1" s="657"/>
      <c r="M1" s="657"/>
      <c r="N1" s="657"/>
      <c r="O1" s="657"/>
      <c r="P1" s="657"/>
      <c r="Q1" s="657"/>
      <c r="R1" s="657"/>
      <c r="S1" s="657"/>
      <c r="T1" s="657"/>
      <c r="U1" s="321"/>
      <c r="V1" s="321"/>
      <c r="W1" s="321"/>
      <c r="X1" s="321"/>
      <c r="Y1" s="321"/>
      <c r="Z1" s="321"/>
      <c r="AA1" s="321"/>
      <c r="AB1" s="321"/>
      <c r="AC1" s="321"/>
      <c r="AD1" s="165"/>
      <c r="AE1" s="2"/>
      <c r="AF1" s="2"/>
      <c r="AG1" s="2"/>
      <c r="AH1" s="2"/>
      <c r="AI1" s="2"/>
      <c r="AJ1" s="2"/>
      <c r="AK1" s="2"/>
      <c r="AL1" s="2"/>
      <c r="AM1" s="2"/>
      <c r="AN1" s="2"/>
      <c r="AO1" s="2"/>
      <c r="AP1" s="2"/>
      <c r="AQ1" s="2"/>
      <c r="AR1" s="2"/>
      <c r="AS1" s="2"/>
      <c r="AT1" s="2"/>
      <c r="AU1" s="2"/>
      <c r="AV1" s="2"/>
      <c r="AW1" s="2"/>
    </row>
    <row r="2" spans="1:69" ht="37.5" customHeight="1" thickBot="1">
      <c r="A2" s="789" t="s">
        <v>164</v>
      </c>
      <c r="B2" s="789"/>
      <c r="C2" s="789"/>
      <c r="D2" s="789"/>
      <c r="E2" s="789"/>
      <c r="F2" s="789"/>
      <c r="G2" s="789"/>
      <c r="H2" s="789"/>
      <c r="I2" s="789"/>
      <c r="J2" s="789"/>
      <c r="K2" s="789"/>
      <c r="L2" s="789"/>
      <c r="M2" s="789"/>
      <c r="N2" s="789"/>
      <c r="O2" s="789"/>
      <c r="P2" s="789"/>
      <c r="Q2" s="789"/>
      <c r="R2" s="789"/>
      <c r="S2" s="789"/>
      <c r="T2" s="789"/>
      <c r="U2" s="777"/>
      <c r="V2" s="777"/>
      <c r="W2" s="777"/>
      <c r="X2" s="777"/>
      <c r="Y2" s="777"/>
      <c r="Z2" s="777"/>
      <c r="AA2" s="777"/>
      <c r="AB2" s="777"/>
      <c r="AC2" s="777"/>
      <c r="AD2" s="777"/>
      <c r="AE2" s="777"/>
      <c r="AF2" s="777"/>
      <c r="AG2" s="770"/>
      <c r="AH2" s="770"/>
      <c r="AI2" s="770"/>
      <c r="AJ2" s="770"/>
      <c r="AK2" s="770"/>
      <c r="AL2" s="770"/>
      <c r="AM2" s="770"/>
      <c r="AN2" s="770"/>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row>
    <row r="3" spans="1:49" ht="48" customHeight="1">
      <c r="A3" s="781" t="s">
        <v>0</v>
      </c>
      <c r="B3" s="782"/>
      <c r="C3" s="774" t="s">
        <v>55</v>
      </c>
      <c r="D3" s="775"/>
      <c r="E3" s="775"/>
      <c r="F3" s="775"/>
      <c r="G3" s="775"/>
      <c r="H3" s="775"/>
      <c r="I3" s="775"/>
      <c r="J3" s="775"/>
      <c r="K3" s="775"/>
      <c r="L3" s="776"/>
      <c r="M3" s="774" t="s">
        <v>2</v>
      </c>
      <c r="N3" s="775"/>
      <c r="O3" s="775"/>
      <c r="P3" s="775"/>
      <c r="Q3" s="775"/>
      <c r="R3" s="775"/>
      <c r="S3" s="775"/>
      <c r="T3" s="776"/>
      <c r="U3" s="777"/>
      <c r="V3" s="777"/>
      <c r="W3" s="777"/>
      <c r="X3" s="777"/>
      <c r="Y3" s="777"/>
      <c r="Z3" s="777"/>
      <c r="AA3" s="777"/>
      <c r="AB3" s="777"/>
      <c r="AC3" s="777"/>
      <c r="AD3" s="777"/>
      <c r="AE3" s="777"/>
      <c r="AF3" s="777"/>
      <c r="AG3" s="2"/>
      <c r="AH3" s="2"/>
      <c r="AI3" s="2"/>
      <c r="AJ3" s="2"/>
      <c r="AK3" s="2"/>
      <c r="AL3" s="2"/>
      <c r="AM3" s="2"/>
      <c r="AN3" s="2"/>
      <c r="AO3" s="2"/>
      <c r="AP3" s="2"/>
      <c r="AQ3" s="2"/>
      <c r="AR3" s="2"/>
      <c r="AS3" s="2"/>
      <c r="AT3" s="2"/>
      <c r="AU3" s="2"/>
      <c r="AV3" s="2"/>
      <c r="AW3" s="2"/>
    </row>
    <row r="4" spans="1:49" ht="48" customHeight="1">
      <c r="A4" s="783"/>
      <c r="B4" s="784"/>
      <c r="C4" s="765" t="s">
        <v>3</v>
      </c>
      <c r="D4" s="766"/>
      <c r="E4" s="766"/>
      <c r="F4" s="766"/>
      <c r="G4" s="767"/>
      <c r="H4" s="765" t="s">
        <v>40</v>
      </c>
      <c r="I4" s="766"/>
      <c r="J4" s="766"/>
      <c r="K4" s="766"/>
      <c r="L4" s="767"/>
      <c r="M4" s="765" t="s">
        <v>5</v>
      </c>
      <c r="N4" s="766"/>
      <c r="O4" s="766"/>
      <c r="P4" s="767"/>
      <c r="Q4" s="765" t="s">
        <v>40</v>
      </c>
      <c r="R4" s="766"/>
      <c r="S4" s="766"/>
      <c r="T4" s="767"/>
      <c r="U4" s="777"/>
      <c r="V4" s="777"/>
      <c r="W4" s="777"/>
      <c r="X4" s="777"/>
      <c r="Y4" s="777"/>
      <c r="Z4" s="777"/>
      <c r="AA4" s="777"/>
      <c r="AB4" s="777"/>
      <c r="AC4" s="777"/>
      <c r="AD4" s="777"/>
      <c r="AE4" s="777"/>
      <c r="AF4" s="777"/>
      <c r="AG4" s="2"/>
      <c r="AH4" s="2"/>
      <c r="AI4" s="2"/>
      <c r="AJ4" s="2"/>
      <c r="AK4" s="2"/>
      <c r="AL4" s="2"/>
      <c r="AM4" s="2"/>
      <c r="AN4" s="2"/>
      <c r="AO4" s="2"/>
      <c r="AP4" s="2"/>
      <c r="AQ4" s="2"/>
      <c r="AR4" s="2"/>
      <c r="AS4" s="2"/>
      <c r="AT4" s="2"/>
      <c r="AU4" s="2"/>
      <c r="AV4" s="2"/>
      <c r="AW4" s="2"/>
    </row>
    <row r="5" spans="1:49" ht="38.25" customHeight="1">
      <c r="A5" s="783"/>
      <c r="B5" s="784"/>
      <c r="C5" s="768" t="s">
        <v>7</v>
      </c>
      <c r="D5" s="765" t="s">
        <v>8</v>
      </c>
      <c r="E5" s="766"/>
      <c r="F5" s="766"/>
      <c r="G5" s="767"/>
      <c r="H5" s="768" t="s">
        <v>121</v>
      </c>
      <c r="I5" s="768" t="s">
        <v>57</v>
      </c>
      <c r="J5" s="765" t="s">
        <v>11</v>
      </c>
      <c r="K5" s="766"/>
      <c r="L5" s="767"/>
      <c r="M5" s="768" t="s">
        <v>36</v>
      </c>
      <c r="N5" s="765" t="s">
        <v>12</v>
      </c>
      <c r="O5" s="766"/>
      <c r="P5" s="767"/>
      <c r="Q5" s="765" t="s">
        <v>11</v>
      </c>
      <c r="R5" s="766"/>
      <c r="S5" s="766"/>
      <c r="T5" s="767"/>
      <c r="U5" s="777"/>
      <c r="V5" s="777"/>
      <c r="W5" s="777"/>
      <c r="X5" s="777"/>
      <c r="Y5" s="777"/>
      <c r="Z5" s="777"/>
      <c r="AA5" s="777"/>
      <c r="AB5" s="777"/>
      <c r="AC5" s="777"/>
      <c r="AD5" s="777"/>
      <c r="AE5" s="777"/>
      <c r="AF5" s="777"/>
      <c r="AG5" s="2"/>
      <c r="AH5" s="2"/>
      <c r="AI5" s="2"/>
      <c r="AJ5" s="2"/>
      <c r="AK5" s="2"/>
      <c r="AL5" s="2"/>
      <c r="AM5" s="2"/>
      <c r="AN5" s="2"/>
      <c r="AO5" s="2"/>
      <c r="AP5" s="2"/>
      <c r="AQ5" s="2"/>
      <c r="AR5" s="2"/>
      <c r="AS5" s="2"/>
      <c r="AT5" s="2"/>
      <c r="AU5" s="2"/>
      <c r="AV5" s="2"/>
      <c r="AW5" s="2"/>
    </row>
    <row r="6" spans="1:49" ht="171.75" customHeight="1">
      <c r="A6" s="785"/>
      <c r="B6" s="786"/>
      <c r="C6" s="769"/>
      <c r="D6" s="658" t="s">
        <v>13</v>
      </c>
      <c r="E6" s="658" t="s">
        <v>14</v>
      </c>
      <c r="F6" s="658" t="s">
        <v>15</v>
      </c>
      <c r="G6" s="658" t="s">
        <v>16</v>
      </c>
      <c r="H6" s="769"/>
      <c r="I6" s="769"/>
      <c r="J6" s="658" t="s">
        <v>17</v>
      </c>
      <c r="K6" s="658" t="s">
        <v>18</v>
      </c>
      <c r="L6" s="658" t="s">
        <v>19</v>
      </c>
      <c r="M6" s="769"/>
      <c r="N6" s="658" t="s">
        <v>20</v>
      </c>
      <c r="O6" s="658" t="s">
        <v>21</v>
      </c>
      <c r="P6" s="658" t="s">
        <v>22</v>
      </c>
      <c r="Q6" s="658" t="s">
        <v>23</v>
      </c>
      <c r="R6" s="658" t="s">
        <v>24</v>
      </c>
      <c r="S6" s="658" t="s">
        <v>25</v>
      </c>
      <c r="T6" s="658" t="s">
        <v>58</v>
      </c>
      <c r="U6" s="777"/>
      <c r="V6" s="777"/>
      <c r="W6" s="777"/>
      <c r="X6" s="777"/>
      <c r="Y6" s="777"/>
      <c r="Z6" s="777"/>
      <c r="AA6" s="777"/>
      <c r="AB6" s="777"/>
      <c r="AC6" s="777"/>
      <c r="AD6" s="777"/>
      <c r="AE6" s="777"/>
      <c r="AF6" s="777"/>
      <c r="AG6" s="2"/>
      <c r="AH6" s="2"/>
      <c r="AI6" s="2"/>
      <c r="AJ6" s="2"/>
      <c r="AK6" s="2"/>
      <c r="AL6" s="2"/>
      <c r="AM6" s="2"/>
      <c r="AN6" s="2"/>
      <c r="AO6" s="2"/>
      <c r="AP6" s="2"/>
      <c r="AQ6" s="2"/>
      <c r="AR6" s="2"/>
      <c r="AS6" s="2"/>
      <c r="AT6" s="2"/>
      <c r="AU6" s="2"/>
      <c r="AV6" s="2"/>
      <c r="AW6" s="2"/>
    </row>
    <row r="7" spans="1:49" s="311" customFormat="1" ht="54.75" customHeight="1">
      <c r="A7" s="397">
        <v>1</v>
      </c>
      <c r="B7" s="398" t="s">
        <v>26</v>
      </c>
      <c r="C7" s="681">
        <f>'[2]الرافدين 1 '!$C$10:$T$10</f>
        <v>4</v>
      </c>
      <c r="D7" s="681">
        <f>'[2]الرافدين 1 '!$C$10:$T$10</f>
        <v>4.5</v>
      </c>
      <c r="E7" s="681">
        <f>'[2]الرافدين 1 '!$C$10:$T$10</f>
        <v>5</v>
      </c>
      <c r="F7" s="681">
        <f>'[2]الرافدين 1 '!$C$10:$T$10</f>
        <v>5.75</v>
      </c>
      <c r="G7" s="681"/>
      <c r="H7" s="681"/>
      <c r="I7" s="681"/>
      <c r="J7" s="681">
        <f>'[2]الرافدين 1 '!$C$10:$T$10</f>
        <v>9</v>
      </c>
      <c r="K7" s="681">
        <f>'[2]الرافدين 1 '!$C$10:$T$10</f>
        <v>10</v>
      </c>
      <c r="L7" s="681">
        <f>'[2]الرافدين 1 '!$C$10:$T$10</f>
        <v>11</v>
      </c>
      <c r="M7" s="681">
        <f>'[2]الرافدين 1 '!$C$10:$T$10</f>
        <v>1</v>
      </c>
      <c r="N7" s="681">
        <f>'[2]الرافدين 1 '!$C$10:$T$10</f>
        <v>1.5</v>
      </c>
      <c r="O7" s="681">
        <f>'[2]الرافدين 1 '!$C$10:$T$10</f>
        <v>1.75</v>
      </c>
      <c r="P7" s="681">
        <f>'[2]الرافدين 1 '!$C$10:$T$10</f>
        <v>3.25</v>
      </c>
      <c r="Q7" s="681">
        <f>'[2]الرافدين 1 '!$C$10:$T$10</f>
        <v>8</v>
      </c>
      <c r="R7" s="681">
        <f>'[2]الرافدين 1 '!$C$10:$T$10</f>
        <v>9</v>
      </c>
      <c r="S7" s="681">
        <f>'[2]الرافدين 1 '!$C$10:$T$10</f>
        <v>10</v>
      </c>
      <c r="T7" s="681"/>
      <c r="U7" s="777"/>
      <c r="V7" s="777"/>
      <c r="W7" s="777"/>
      <c r="X7" s="777"/>
      <c r="Y7" s="777"/>
      <c r="Z7" s="777"/>
      <c r="AA7" s="777"/>
      <c r="AB7" s="777"/>
      <c r="AC7" s="777"/>
      <c r="AD7" s="777"/>
      <c r="AE7" s="777"/>
      <c r="AF7" s="777"/>
      <c r="AG7" s="310"/>
      <c r="AH7" s="310"/>
      <c r="AI7" s="310"/>
      <c r="AJ7" s="310"/>
      <c r="AK7" s="310"/>
      <c r="AL7" s="310"/>
      <c r="AM7" s="310"/>
      <c r="AN7" s="310"/>
      <c r="AO7" s="310"/>
      <c r="AP7" s="310"/>
      <c r="AQ7" s="310"/>
      <c r="AR7" s="310"/>
      <c r="AS7" s="310"/>
      <c r="AT7" s="310"/>
      <c r="AU7" s="310"/>
      <c r="AV7" s="310"/>
      <c r="AW7" s="310"/>
    </row>
    <row r="8" spans="1:32" s="320" customFormat="1" ht="54.75" customHeight="1">
      <c r="A8" s="1275">
        <v>2</v>
      </c>
      <c r="B8" s="399" t="s">
        <v>42</v>
      </c>
      <c r="C8" s="685">
        <v>3.5</v>
      </c>
      <c r="D8" s="685">
        <v>4.5</v>
      </c>
      <c r="E8" s="685">
        <v>5</v>
      </c>
      <c r="F8" s="685">
        <v>6.5</v>
      </c>
      <c r="G8" s="1276"/>
      <c r="H8" s="1277">
        <v>8</v>
      </c>
      <c r="I8" s="1277">
        <v>8</v>
      </c>
      <c r="J8" s="685">
        <v>10</v>
      </c>
      <c r="K8" s="685">
        <v>11</v>
      </c>
      <c r="L8" s="685">
        <v>12</v>
      </c>
      <c r="M8" s="685">
        <v>1</v>
      </c>
      <c r="N8" s="685">
        <v>1.5</v>
      </c>
      <c r="O8" s="685">
        <v>1.5</v>
      </c>
      <c r="P8" s="685">
        <v>2.5</v>
      </c>
      <c r="Q8" s="685">
        <v>9</v>
      </c>
      <c r="R8" s="685">
        <v>10</v>
      </c>
      <c r="S8" s="685">
        <v>10</v>
      </c>
      <c r="T8" s="685">
        <v>11</v>
      </c>
      <c r="U8" s="777"/>
      <c r="V8" s="777"/>
      <c r="W8" s="777"/>
      <c r="X8" s="777"/>
      <c r="Y8" s="777"/>
      <c r="Z8" s="777"/>
      <c r="AA8" s="777"/>
      <c r="AB8" s="777"/>
      <c r="AC8" s="777"/>
      <c r="AD8" s="777"/>
      <c r="AE8" s="777"/>
      <c r="AF8" s="777"/>
    </row>
    <row r="9" spans="1:49" s="311" customFormat="1" ht="54.75" customHeight="1">
      <c r="A9" s="298">
        <v>3</v>
      </c>
      <c r="B9" s="400" t="s">
        <v>41</v>
      </c>
      <c r="C9" s="682">
        <f>'[2]العراقي للتجارة 3'!$C$10:$T$10</f>
        <v>1</v>
      </c>
      <c r="D9" s="682">
        <f>'[2]العراقي للتجارة 3'!$C$10:$T$10</f>
        <v>1.5</v>
      </c>
      <c r="E9" s="682">
        <f>'[2]العراقي للتجارة 3'!$C$10:$T$10</f>
        <v>2.5</v>
      </c>
      <c r="F9" s="682"/>
      <c r="G9" s="682"/>
      <c r="H9" s="682">
        <f>'[2]العراقي للتجارة 3'!$C$10:$T$10</f>
        <v>10</v>
      </c>
      <c r="I9" s="682"/>
      <c r="J9" s="682">
        <f>'[2]العراقي للتجارة 3'!$C$10:$T$10</f>
        <v>10</v>
      </c>
      <c r="K9" s="682">
        <f>'[2]العراقي للتجارة 3'!$C$10:$T$10</f>
        <v>10</v>
      </c>
      <c r="L9" s="682">
        <f>'[2]العراقي للتجارة 3'!$C$10:$T$10</f>
        <v>10</v>
      </c>
      <c r="M9" s="682">
        <f>'[2]العراقي للتجارة 3'!$C$10:$T$10</f>
        <v>0.5</v>
      </c>
      <c r="N9" s="682">
        <f>'[2]العراقي للتجارة 3'!$C$10:$T$10</f>
        <v>0.5</v>
      </c>
      <c r="O9" s="682">
        <f>'[2]العراقي للتجارة 3'!$C$10:$T$10</f>
        <v>0.75</v>
      </c>
      <c r="P9" s="682"/>
      <c r="Q9" s="682">
        <f>'[2]العراقي للتجارة 3'!$C$10:$T$10</f>
        <v>7.5</v>
      </c>
      <c r="R9" s="682">
        <f>'[2]العراقي للتجارة 3'!$C$10:$T$10</f>
        <v>7.5</v>
      </c>
      <c r="S9" s="682">
        <f>'[2]العراقي للتجارة 3'!$C$10:$T$10</f>
        <v>7.5</v>
      </c>
      <c r="T9" s="682"/>
      <c r="U9" s="777"/>
      <c r="V9" s="777"/>
      <c r="W9" s="777"/>
      <c r="X9" s="777"/>
      <c r="Y9" s="777"/>
      <c r="Z9" s="777"/>
      <c r="AA9" s="777"/>
      <c r="AB9" s="777"/>
      <c r="AC9" s="777"/>
      <c r="AD9" s="777"/>
      <c r="AE9" s="777"/>
      <c r="AF9" s="777"/>
      <c r="AG9" s="310"/>
      <c r="AH9" s="310"/>
      <c r="AI9" s="310"/>
      <c r="AJ9" s="310"/>
      <c r="AK9" s="310"/>
      <c r="AL9" s="310"/>
      <c r="AM9" s="310"/>
      <c r="AN9" s="310"/>
      <c r="AO9" s="310"/>
      <c r="AP9" s="310"/>
      <c r="AQ9" s="310"/>
      <c r="AR9" s="310"/>
      <c r="AS9" s="310"/>
      <c r="AT9" s="310"/>
      <c r="AU9" s="310"/>
      <c r="AV9" s="310"/>
      <c r="AW9" s="310"/>
    </row>
    <row r="10" spans="1:32" s="310" customFormat="1" ht="54.75" customHeight="1">
      <c r="A10" s="298">
        <v>4</v>
      </c>
      <c r="B10" s="399" t="s">
        <v>59</v>
      </c>
      <c r="C10" s="682">
        <v>2.5</v>
      </c>
      <c r="D10" s="682">
        <v>3</v>
      </c>
      <c r="E10" s="682">
        <v>3</v>
      </c>
      <c r="F10" s="682"/>
      <c r="G10" s="682"/>
      <c r="H10" s="682">
        <v>10</v>
      </c>
      <c r="I10" s="682"/>
      <c r="J10" s="682">
        <v>8</v>
      </c>
      <c r="K10" s="682">
        <v>9</v>
      </c>
      <c r="L10" s="682">
        <v>10</v>
      </c>
      <c r="M10" s="682">
        <v>1</v>
      </c>
      <c r="N10" s="682">
        <v>1.5</v>
      </c>
      <c r="O10" s="682">
        <v>1.5</v>
      </c>
      <c r="P10" s="682"/>
      <c r="Q10" s="682">
        <v>9</v>
      </c>
      <c r="R10" s="682">
        <v>10</v>
      </c>
      <c r="S10" s="682"/>
      <c r="T10" s="682">
        <v>11</v>
      </c>
      <c r="U10" s="777"/>
      <c r="V10" s="777"/>
      <c r="W10" s="777"/>
      <c r="X10" s="777"/>
      <c r="Y10" s="777"/>
      <c r="Z10" s="777"/>
      <c r="AA10" s="777"/>
      <c r="AB10" s="777"/>
      <c r="AC10" s="777"/>
      <c r="AD10" s="777"/>
      <c r="AE10" s="777"/>
      <c r="AF10" s="777"/>
    </row>
    <row r="11" spans="1:49" s="311" customFormat="1" ht="54.75" customHeight="1">
      <c r="A11" s="298">
        <v>5</v>
      </c>
      <c r="B11" s="399" t="s">
        <v>29</v>
      </c>
      <c r="C11" s="683">
        <f>'[2]التجاري العراقي 5'!$C$10:$T$10</f>
        <v>0.25</v>
      </c>
      <c r="D11" s="683">
        <f>'[2]التجاري العراقي 5'!$C$10:$T$10</f>
        <v>0.75</v>
      </c>
      <c r="E11" s="683"/>
      <c r="F11" s="683"/>
      <c r="G11" s="683"/>
      <c r="H11" s="683">
        <f>'[2]التجاري العراقي 5'!$C$10:$T$10</f>
        <v>12</v>
      </c>
      <c r="I11" s="683"/>
      <c r="J11" s="683">
        <f>'[2]التجاري العراقي 5'!$C$10:$T$10</f>
        <v>12</v>
      </c>
      <c r="K11" s="683">
        <f>'[2]التجاري العراقي 5'!$C$10:$T$10</f>
        <v>12</v>
      </c>
      <c r="L11" s="683">
        <f>'[2]التجاري العراقي 5'!$C$10:$T$10</f>
        <v>12</v>
      </c>
      <c r="M11" s="683"/>
      <c r="N11" s="683"/>
      <c r="O11" s="683"/>
      <c r="P11" s="683"/>
      <c r="Q11" s="683">
        <f>'[2]التجاري العراقي 5'!$C$10:$T$10</f>
        <v>12</v>
      </c>
      <c r="R11" s="683">
        <f>'[2]التجاري العراقي 5'!$C$10:$T$10</f>
        <v>12</v>
      </c>
      <c r="S11" s="683">
        <f>'[2]التجاري العراقي 5'!$C$10:$T$10</f>
        <v>12</v>
      </c>
      <c r="T11" s="683">
        <f>'[2]التجاري العراقي 5'!$C$10:$T$10</f>
        <v>12</v>
      </c>
      <c r="U11" s="777"/>
      <c r="V11" s="777"/>
      <c r="W11" s="777"/>
      <c r="X11" s="777"/>
      <c r="Y11" s="777"/>
      <c r="Z11" s="777"/>
      <c r="AA11" s="777"/>
      <c r="AB11" s="777"/>
      <c r="AC11" s="777"/>
      <c r="AD11" s="777"/>
      <c r="AE11" s="777"/>
      <c r="AF11" s="777"/>
      <c r="AG11" s="310"/>
      <c r="AH11" s="310"/>
      <c r="AI11" s="310"/>
      <c r="AJ11" s="310"/>
      <c r="AK11" s="310"/>
      <c r="AL11" s="310"/>
      <c r="AM11" s="310"/>
      <c r="AN11" s="310"/>
      <c r="AO11" s="310"/>
      <c r="AP11" s="310"/>
      <c r="AQ11" s="310"/>
      <c r="AR11" s="310"/>
      <c r="AS11" s="310"/>
      <c r="AT11" s="310"/>
      <c r="AU11" s="310"/>
      <c r="AV11" s="310"/>
      <c r="AW11" s="310"/>
    </row>
    <row r="12" spans="1:49" s="311" customFormat="1" ht="54.75" customHeight="1">
      <c r="A12" s="298">
        <v>6</v>
      </c>
      <c r="B12" s="400" t="s">
        <v>60</v>
      </c>
      <c r="C12" s="683">
        <f>'[2]الشرق الاوسط 6'!$C$10:$T$10</f>
        <v>4</v>
      </c>
      <c r="D12" s="683">
        <f>'[2]الشرق الاوسط 6'!$C$10:$T$10</f>
        <v>4.5</v>
      </c>
      <c r="E12" s="683">
        <f>'[2]الشرق الاوسط 6'!$C$10:$T$10</f>
        <v>5</v>
      </c>
      <c r="F12" s="683">
        <f>'[2]الشرق الاوسط 6'!$C$10:$T$10</f>
        <v>6</v>
      </c>
      <c r="G12" s="683"/>
      <c r="H12" s="683">
        <f>'[2]الشرق الاوسط 6'!$C$10:$T$10</f>
        <v>16</v>
      </c>
      <c r="I12" s="683"/>
      <c r="J12" s="683">
        <f>'[2]الشرق الاوسط 6'!$C$10:$T$10</f>
        <v>15</v>
      </c>
      <c r="K12" s="683">
        <f>'[2]الشرق الاوسط 6'!$C$10:$T$10</f>
        <v>16</v>
      </c>
      <c r="L12" s="683">
        <f>'[2]الشرق الاوسط 6'!$C$10:$T$10</f>
        <v>16</v>
      </c>
      <c r="M12" s="683">
        <f>'[2]الشرق الاوسط 6'!$C$10:$T$10</f>
        <v>2</v>
      </c>
      <c r="N12" s="683">
        <f>'[2]الشرق الاوسط 6'!$C$10:$T$10</f>
        <v>2.5</v>
      </c>
      <c r="O12" s="683">
        <f>'[2]الشرق الاوسط 6'!$C$10:$T$10</f>
        <v>3</v>
      </c>
      <c r="P12" s="683">
        <f>'[2]الشرق الاوسط 6'!$C$10:$T$10</f>
        <v>3.5</v>
      </c>
      <c r="Q12" s="683">
        <f>'[2]الشرق الاوسط 6'!$C$10:$T$10</f>
        <v>14</v>
      </c>
      <c r="R12" s="683">
        <f>'[2]الشرق الاوسط 6'!$C$10:$T$10</f>
        <v>15</v>
      </c>
      <c r="S12" s="683">
        <f>'[2]الشرق الاوسط 6'!$C$10:$T$10</f>
        <v>15</v>
      </c>
      <c r="T12" s="683" t="str">
        <f>'[2]الشرق الاوسط 6'!$C$10:$T$10</f>
        <v> </v>
      </c>
      <c r="U12" s="777"/>
      <c r="V12" s="777"/>
      <c r="W12" s="777"/>
      <c r="X12" s="777"/>
      <c r="Y12" s="777"/>
      <c r="Z12" s="777"/>
      <c r="AA12" s="777"/>
      <c r="AB12" s="777"/>
      <c r="AC12" s="777"/>
      <c r="AD12" s="777"/>
      <c r="AE12" s="777"/>
      <c r="AF12" s="777"/>
      <c r="AG12" s="310"/>
      <c r="AH12" s="310"/>
      <c r="AI12" s="310"/>
      <c r="AJ12" s="310"/>
      <c r="AK12" s="310"/>
      <c r="AL12" s="310"/>
      <c r="AM12" s="310"/>
      <c r="AN12" s="310"/>
      <c r="AO12" s="310"/>
      <c r="AP12" s="310"/>
      <c r="AQ12" s="310"/>
      <c r="AR12" s="310"/>
      <c r="AS12" s="310"/>
      <c r="AT12" s="310"/>
      <c r="AU12" s="310"/>
      <c r="AV12" s="310"/>
      <c r="AW12" s="310"/>
    </row>
    <row r="13" spans="1:49" s="311" customFormat="1" ht="54.75" customHeight="1">
      <c r="A13" s="298">
        <v>7</v>
      </c>
      <c r="B13" s="399" t="s">
        <v>30</v>
      </c>
      <c r="C13" s="683">
        <f>'[2]الاستثمار العراقي 7'!$C$10:$T$10</f>
        <v>4.5</v>
      </c>
      <c r="D13" s="683">
        <f>'[2]الاستثمار العراقي 7'!$C$10:$T$10</f>
        <v>5.25</v>
      </c>
      <c r="E13" s="683">
        <f>'[2]الاستثمار العراقي 7'!$C$10:$T$10</f>
        <v>5.5</v>
      </c>
      <c r="F13" s="683"/>
      <c r="G13" s="683"/>
      <c r="H13" s="683">
        <f>'[2]الاستثمار العراقي 7'!$C$10:$T$10</f>
        <v>14</v>
      </c>
      <c r="I13" s="683">
        <f>'[2]الاستثمار العراقي 7'!$C$10:$T$10</f>
        <v>14</v>
      </c>
      <c r="J13" s="683"/>
      <c r="K13" s="683"/>
      <c r="L13" s="683"/>
      <c r="M13" s="683">
        <f>'[2]الاستثمار العراقي 7'!$C$10:$T$10</f>
        <v>3</v>
      </c>
      <c r="N13" s="683">
        <f>'[2]الاستثمار العراقي 7'!$C$10:$T$10</f>
        <v>3.5</v>
      </c>
      <c r="O13" s="683">
        <f>'[2]الاستثمار العراقي 7'!$C$10:$T$10</f>
        <v>3.75</v>
      </c>
      <c r="P13" s="683"/>
      <c r="Q13" s="683">
        <f>'[2]الاستثمار العراقي 7'!$C$10:$T$10</f>
        <v>12</v>
      </c>
      <c r="R13" s="683"/>
      <c r="S13" s="683"/>
      <c r="T13" s="683"/>
      <c r="U13" s="777"/>
      <c r="V13" s="777"/>
      <c r="W13" s="777"/>
      <c r="X13" s="777"/>
      <c r="Y13" s="777"/>
      <c r="Z13" s="777"/>
      <c r="AA13" s="777"/>
      <c r="AB13" s="777"/>
      <c r="AC13" s="777"/>
      <c r="AD13" s="777"/>
      <c r="AE13" s="777"/>
      <c r="AF13" s="777"/>
      <c r="AG13" s="310"/>
      <c r="AH13" s="310"/>
      <c r="AI13" s="310"/>
      <c r="AJ13" s="310"/>
      <c r="AK13" s="310"/>
      <c r="AL13" s="310"/>
      <c r="AM13" s="310"/>
      <c r="AN13" s="310"/>
      <c r="AO13" s="310"/>
      <c r="AP13" s="310"/>
      <c r="AQ13" s="310"/>
      <c r="AR13" s="310"/>
      <c r="AS13" s="310"/>
      <c r="AT13" s="310"/>
      <c r="AU13" s="310"/>
      <c r="AV13" s="310"/>
      <c r="AW13" s="310"/>
    </row>
    <row r="14" spans="1:49" s="311" customFormat="1" ht="54.75" customHeight="1">
      <c r="A14" s="298">
        <v>8</v>
      </c>
      <c r="B14" s="399" t="s">
        <v>61</v>
      </c>
      <c r="C14" s="685">
        <v>4</v>
      </c>
      <c r="D14" s="685">
        <v>4.5</v>
      </c>
      <c r="E14" s="685">
        <v>6</v>
      </c>
      <c r="F14" s="702"/>
      <c r="G14" s="702"/>
      <c r="H14" s="685">
        <v>14</v>
      </c>
      <c r="I14" s="1278"/>
      <c r="J14" s="685">
        <v>13</v>
      </c>
      <c r="K14" s="685">
        <v>14</v>
      </c>
      <c r="L14" s="685"/>
      <c r="M14" s="685">
        <v>3</v>
      </c>
      <c r="N14" s="685">
        <v>3.5</v>
      </c>
      <c r="O14" s="685">
        <v>5</v>
      </c>
      <c r="P14" s="685">
        <v>5</v>
      </c>
      <c r="Q14" s="702"/>
      <c r="R14" s="685">
        <v>14</v>
      </c>
      <c r="S14" s="685">
        <v>15</v>
      </c>
      <c r="T14" s="722"/>
      <c r="U14" s="777"/>
      <c r="V14" s="777"/>
      <c r="W14" s="777"/>
      <c r="X14" s="777"/>
      <c r="Y14" s="777"/>
      <c r="Z14" s="777"/>
      <c r="AA14" s="777"/>
      <c r="AB14" s="777"/>
      <c r="AC14" s="777"/>
      <c r="AD14" s="777"/>
      <c r="AE14" s="777"/>
      <c r="AF14" s="777"/>
      <c r="AG14" s="310"/>
      <c r="AH14" s="310"/>
      <c r="AI14" s="310"/>
      <c r="AJ14" s="310"/>
      <c r="AK14" s="310"/>
      <c r="AL14" s="310"/>
      <c r="AM14" s="310"/>
      <c r="AN14" s="310"/>
      <c r="AO14" s="310"/>
      <c r="AP14" s="310"/>
      <c r="AQ14" s="310"/>
      <c r="AR14" s="310"/>
      <c r="AS14" s="310"/>
      <c r="AT14" s="310"/>
      <c r="AU14" s="310"/>
      <c r="AV14" s="310"/>
      <c r="AW14" s="310"/>
    </row>
    <row r="15" spans="1:49" s="311" customFormat="1" ht="54.75" customHeight="1">
      <c r="A15" s="298">
        <v>9</v>
      </c>
      <c r="B15" s="401" t="s">
        <v>136</v>
      </c>
      <c r="C15" s="683">
        <v>1</v>
      </c>
      <c r="D15" s="683">
        <v>0.5</v>
      </c>
      <c r="E15" s="683">
        <v>0.5</v>
      </c>
      <c r="F15" s="683">
        <v>0.5</v>
      </c>
      <c r="G15" s="683"/>
      <c r="H15" s="683">
        <v>15</v>
      </c>
      <c r="I15" s="683"/>
      <c r="J15" s="683">
        <v>14</v>
      </c>
      <c r="K15" s="683">
        <v>14</v>
      </c>
      <c r="L15" s="683">
        <v>14</v>
      </c>
      <c r="M15" s="683">
        <v>0.5</v>
      </c>
      <c r="N15" s="683">
        <v>0.5</v>
      </c>
      <c r="O15" s="683">
        <v>0.5</v>
      </c>
      <c r="P15" s="683">
        <v>0.5</v>
      </c>
      <c r="Q15" s="683">
        <v>13</v>
      </c>
      <c r="R15" s="683">
        <v>13</v>
      </c>
      <c r="S15" s="683">
        <v>13</v>
      </c>
      <c r="T15" s="683">
        <v>13</v>
      </c>
      <c r="U15" s="777"/>
      <c r="V15" s="777"/>
      <c r="W15" s="777"/>
      <c r="X15" s="777"/>
      <c r="Y15" s="777"/>
      <c r="Z15" s="777"/>
      <c r="AA15" s="777"/>
      <c r="AB15" s="777"/>
      <c r="AC15" s="777"/>
      <c r="AD15" s="777"/>
      <c r="AE15" s="777"/>
      <c r="AF15" s="777"/>
      <c r="AG15" s="310"/>
      <c r="AH15" s="310"/>
      <c r="AI15" s="310"/>
      <c r="AJ15" s="310"/>
      <c r="AK15" s="310"/>
      <c r="AL15" s="310"/>
      <c r="AM15" s="310"/>
      <c r="AN15" s="310"/>
      <c r="AO15" s="310"/>
      <c r="AP15" s="310"/>
      <c r="AQ15" s="310"/>
      <c r="AR15" s="310"/>
      <c r="AS15" s="310"/>
      <c r="AT15" s="310"/>
      <c r="AU15" s="310"/>
      <c r="AV15" s="310"/>
      <c r="AW15" s="310"/>
    </row>
    <row r="16" spans="1:49" s="311" customFormat="1" ht="87.75" customHeight="1">
      <c r="A16" s="298">
        <v>10</v>
      </c>
      <c r="B16" s="402" t="s">
        <v>137</v>
      </c>
      <c r="C16" s="683">
        <v>3</v>
      </c>
      <c r="D16" s="683">
        <v>3.5</v>
      </c>
      <c r="E16" s="683">
        <v>4</v>
      </c>
      <c r="F16" s="683"/>
      <c r="G16" s="683"/>
      <c r="H16" s="683">
        <v>12</v>
      </c>
      <c r="I16" s="683">
        <v>12</v>
      </c>
      <c r="J16" s="683">
        <v>12</v>
      </c>
      <c r="K16" s="683"/>
      <c r="L16" s="683"/>
      <c r="M16" s="683">
        <v>1.5</v>
      </c>
      <c r="N16" s="683">
        <v>2</v>
      </c>
      <c r="O16" s="683">
        <v>2.5</v>
      </c>
      <c r="P16" s="683">
        <v>2.5</v>
      </c>
      <c r="Q16" s="683">
        <v>12</v>
      </c>
      <c r="R16" s="683"/>
      <c r="S16" s="683"/>
      <c r="T16" s="683"/>
      <c r="U16" s="777"/>
      <c r="V16" s="777"/>
      <c r="W16" s="777"/>
      <c r="X16" s="777"/>
      <c r="Y16" s="777"/>
      <c r="Z16" s="777"/>
      <c r="AA16" s="777"/>
      <c r="AB16" s="777"/>
      <c r="AC16" s="777"/>
      <c r="AD16" s="777"/>
      <c r="AE16" s="777"/>
      <c r="AF16" s="777"/>
      <c r="AG16" s="310"/>
      <c r="AH16" s="310"/>
      <c r="AI16" s="310"/>
      <c r="AJ16" s="310"/>
      <c r="AK16" s="310"/>
      <c r="AL16" s="310"/>
      <c r="AM16" s="310"/>
      <c r="AN16" s="310"/>
      <c r="AO16" s="310"/>
      <c r="AP16" s="310"/>
      <c r="AQ16" s="310"/>
      <c r="AR16" s="310"/>
      <c r="AS16" s="310"/>
      <c r="AT16" s="310"/>
      <c r="AU16" s="310"/>
      <c r="AV16" s="310"/>
      <c r="AW16" s="310"/>
    </row>
    <row r="17" spans="1:49" s="311" customFormat="1" ht="54.75" customHeight="1">
      <c r="A17" s="298">
        <v>11</v>
      </c>
      <c r="B17" s="399" t="s">
        <v>31</v>
      </c>
      <c r="C17" s="683">
        <f>'[2]بابل 11'!$C$10:$T$10</f>
        <v>6</v>
      </c>
      <c r="D17" s="683"/>
      <c r="E17" s="683">
        <f>'[2]بابل 11'!$C$10:$T$10</f>
        <v>7</v>
      </c>
      <c r="F17" s="683">
        <f>'[2]بابل 11'!$C$10:$T$10</f>
        <v>7</v>
      </c>
      <c r="G17" s="683"/>
      <c r="H17" s="683">
        <f>'[2]بابل 11'!$C$10:$T$10</f>
        <v>16</v>
      </c>
      <c r="I17" s="683">
        <f>'[2]بابل 11'!$C$10:$T$10</f>
        <v>15</v>
      </c>
      <c r="J17" s="683">
        <f>'[2]بابل 11'!$C$10:$T$10</f>
        <v>15</v>
      </c>
      <c r="K17" s="683"/>
      <c r="L17" s="683"/>
      <c r="M17" s="683">
        <f>'[2]بابل 11'!$C$10:$T$10</f>
        <v>4</v>
      </c>
      <c r="N17" s="683"/>
      <c r="O17" s="683">
        <f>'[2]بابل 11'!$C$10:$T$10</f>
        <v>5</v>
      </c>
      <c r="P17" s="683">
        <f>'[2]بابل 11'!$C$10:$T$10</f>
        <v>5</v>
      </c>
      <c r="Q17" s="683">
        <f>'[2]بابل 11'!$C$10:$T$10</f>
        <v>14</v>
      </c>
      <c r="R17" s="683"/>
      <c r="S17" s="683"/>
      <c r="T17" s="683"/>
      <c r="U17" s="777"/>
      <c r="V17" s="777"/>
      <c r="W17" s="777"/>
      <c r="X17" s="777"/>
      <c r="Y17" s="777"/>
      <c r="Z17" s="777"/>
      <c r="AA17" s="777"/>
      <c r="AB17" s="777"/>
      <c r="AC17" s="777"/>
      <c r="AD17" s="777"/>
      <c r="AE17" s="777"/>
      <c r="AF17" s="777"/>
      <c r="AG17" s="310"/>
      <c r="AH17" s="310"/>
      <c r="AI17" s="310"/>
      <c r="AJ17" s="310"/>
      <c r="AK17" s="310"/>
      <c r="AL17" s="310"/>
      <c r="AM17" s="310"/>
      <c r="AN17" s="310"/>
      <c r="AO17" s="310"/>
      <c r="AP17" s="310"/>
      <c r="AQ17" s="310"/>
      <c r="AR17" s="310"/>
      <c r="AS17" s="310"/>
      <c r="AT17" s="310"/>
      <c r="AU17" s="310"/>
      <c r="AV17" s="310"/>
      <c r="AW17" s="310"/>
    </row>
    <row r="18" spans="1:49" s="311" customFormat="1" ht="54.75" customHeight="1">
      <c r="A18" s="298">
        <v>12</v>
      </c>
      <c r="B18" s="399" t="s">
        <v>32</v>
      </c>
      <c r="C18" s="683">
        <v>4.45</v>
      </c>
      <c r="D18" s="683">
        <v>5.13</v>
      </c>
      <c r="E18" s="683">
        <v>5.38</v>
      </c>
      <c r="F18" s="683"/>
      <c r="G18" s="683"/>
      <c r="H18" s="683">
        <v>13</v>
      </c>
      <c r="I18" s="683">
        <v>13</v>
      </c>
      <c r="J18" s="683">
        <v>13</v>
      </c>
      <c r="K18" s="683">
        <v>14</v>
      </c>
      <c r="L18" s="683">
        <v>15</v>
      </c>
      <c r="M18" s="683">
        <v>2.06</v>
      </c>
      <c r="N18" s="683">
        <v>3.38</v>
      </c>
      <c r="O18" s="683">
        <v>3.63</v>
      </c>
      <c r="P18" s="683"/>
      <c r="Q18" s="683">
        <v>13</v>
      </c>
      <c r="R18" s="683">
        <v>14</v>
      </c>
      <c r="S18" s="683">
        <v>15</v>
      </c>
      <c r="T18" s="683"/>
      <c r="U18" s="777"/>
      <c r="V18" s="777"/>
      <c r="W18" s="777"/>
      <c r="X18" s="777"/>
      <c r="Y18" s="777"/>
      <c r="Z18" s="777"/>
      <c r="AA18" s="777"/>
      <c r="AB18" s="777"/>
      <c r="AC18" s="777"/>
      <c r="AD18" s="777"/>
      <c r="AE18" s="777"/>
      <c r="AF18" s="777"/>
      <c r="AG18" s="310"/>
      <c r="AH18" s="310"/>
      <c r="AI18" s="310"/>
      <c r="AJ18" s="310"/>
      <c r="AK18" s="310"/>
      <c r="AL18" s="310"/>
      <c r="AM18" s="310"/>
      <c r="AN18" s="310"/>
      <c r="AO18" s="310"/>
      <c r="AP18" s="310"/>
      <c r="AQ18" s="310"/>
      <c r="AR18" s="310"/>
      <c r="AS18" s="310"/>
      <c r="AT18" s="310"/>
      <c r="AU18" s="310"/>
      <c r="AV18" s="310"/>
      <c r="AW18" s="310"/>
    </row>
    <row r="19" spans="1:32" s="312" customFormat="1" ht="54.75" customHeight="1">
      <c r="A19" s="298">
        <v>13</v>
      </c>
      <c r="B19" s="400" t="s">
        <v>33</v>
      </c>
      <c r="C19" s="683">
        <f>'[2]الائتمان العراقي 13'!$C$10:$T$10</f>
        <v>1</v>
      </c>
      <c r="D19" s="683">
        <f>'[2]الائتمان العراقي 13'!$C$10:$T$10</f>
        <v>1</v>
      </c>
      <c r="E19" s="683">
        <f>'[2]الائتمان العراقي 13'!$C$10:$T$10</f>
        <v>1.25</v>
      </c>
      <c r="F19" s="683"/>
      <c r="G19" s="683"/>
      <c r="H19" s="683">
        <f>'[2]الائتمان العراقي 13'!$C$10:$T$10</f>
        <v>12</v>
      </c>
      <c r="I19" s="683"/>
      <c r="J19" s="683"/>
      <c r="K19" s="683">
        <f>'[2]الائتمان العراقي 13'!$C$10:$T$10</f>
        <v>11</v>
      </c>
      <c r="L19" s="683"/>
      <c r="M19" s="683"/>
      <c r="N19" s="683"/>
      <c r="O19" s="683"/>
      <c r="P19" s="683"/>
      <c r="Q19" s="683"/>
      <c r="R19" s="683">
        <f>'[2]الائتمان العراقي 13'!$C$10:$T$10</f>
        <v>12</v>
      </c>
      <c r="S19" s="683"/>
      <c r="T19" s="683"/>
      <c r="U19" s="777"/>
      <c r="V19" s="777"/>
      <c r="W19" s="777"/>
      <c r="X19" s="777"/>
      <c r="Y19" s="777"/>
      <c r="Z19" s="777"/>
      <c r="AA19" s="777"/>
      <c r="AB19" s="777"/>
      <c r="AC19" s="777"/>
      <c r="AD19" s="777"/>
      <c r="AE19" s="777"/>
      <c r="AF19" s="777"/>
    </row>
    <row r="20" spans="1:32" s="312" customFormat="1" ht="54.75" customHeight="1">
      <c r="A20" s="298">
        <v>14</v>
      </c>
      <c r="B20" s="399" t="s">
        <v>38</v>
      </c>
      <c r="C20" s="683">
        <f>'[2]الاقتصاد 14'!$C$10:$T$10</f>
        <v>0.005</v>
      </c>
      <c r="D20" s="683">
        <f>'[2]الاقتصاد 14'!$C$10:$T$10</f>
        <v>2</v>
      </c>
      <c r="E20" s="683">
        <f>'[2]الاقتصاد 14'!$C$10:$T$10</f>
        <v>3</v>
      </c>
      <c r="F20" s="683">
        <f>'[2]الاقتصاد 14'!$C$10:$T$10</f>
        <v>3.75</v>
      </c>
      <c r="G20" s="683"/>
      <c r="H20" s="683">
        <f>'[2]الاقتصاد 14'!$C$10:$T$10</f>
        <v>10</v>
      </c>
      <c r="I20" s="683"/>
      <c r="J20" s="683">
        <f>'[2]الاقتصاد 14'!$C$10:$T$10</f>
        <v>12</v>
      </c>
      <c r="K20" s="683">
        <f>'[2]الاقتصاد 14'!$C$10:$T$10</f>
        <v>12</v>
      </c>
      <c r="L20" s="683">
        <f>'[2]الاقتصاد 14'!$C$10:$T$10</f>
        <v>12</v>
      </c>
      <c r="M20" s="683">
        <f>'[2]الاقتصاد 14'!$C$10:$T$10</f>
        <v>0.005</v>
      </c>
      <c r="N20" s="683">
        <f>'[2]الاقتصاد 14'!$C$10:$T$10</f>
        <v>1</v>
      </c>
      <c r="O20" s="683">
        <f>'[2]الاقتصاد 14'!$C$10:$T$10</f>
        <v>2</v>
      </c>
      <c r="P20" s="683">
        <f>'[2]الاقتصاد 14'!$C$10:$T$10</f>
        <v>2.5</v>
      </c>
      <c r="Q20" s="683">
        <f>'[2]الاقتصاد 14'!$C$10:$T$10</f>
        <v>10</v>
      </c>
      <c r="R20" s="683">
        <f>'[2]الاقتصاد 14'!$C$10:$T$10</f>
        <v>10</v>
      </c>
      <c r="S20" s="683">
        <f>'[2]الاقتصاد 14'!$C$10:$T$10</f>
        <v>10</v>
      </c>
      <c r="T20" s="683"/>
      <c r="U20" s="777"/>
      <c r="V20" s="777"/>
      <c r="W20" s="777"/>
      <c r="X20" s="777"/>
      <c r="Y20" s="777"/>
      <c r="Z20" s="777"/>
      <c r="AA20" s="777"/>
      <c r="AB20" s="777"/>
      <c r="AC20" s="777"/>
      <c r="AD20" s="777"/>
      <c r="AE20" s="777"/>
      <c r="AF20" s="777"/>
    </row>
    <row r="21" spans="1:49" s="311" customFormat="1" ht="54.75" customHeight="1">
      <c r="A21" s="298">
        <v>15</v>
      </c>
      <c r="B21" s="399" t="s">
        <v>34</v>
      </c>
      <c r="C21" s="710">
        <v>5</v>
      </c>
      <c r="D21" s="710">
        <v>6</v>
      </c>
      <c r="E21" s="710">
        <v>6.5</v>
      </c>
      <c r="F21" s="710">
        <v>9</v>
      </c>
      <c r="G21" s="710"/>
      <c r="H21" s="710">
        <v>18</v>
      </c>
      <c r="I21" s="709">
        <v>12</v>
      </c>
      <c r="J21" s="710">
        <v>10</v>
      </c>
      <c r="K21" s="710"/>
      <c r="L21" s="710">
        <v>13</v>
      </c>
      <c r="M21" s="710">
        <v>3</v>
      </c>
      <c r="N21" s="710">
        <v>4</v>
      </c>
      <c r="O21" s="710">
        <v>4.5</v>
      </c>
      <c r="P21" s="710"/>
      <c r="Q21" s="710">
        <v>11</v>
      </c>
      <c r="R21" s="710">
        <v>10</v>
      </c>
      <c r="S21" s="709">
        <v>10</v>
      </c>
      <c r="T21" s="709"/>
      <c r="U21" s="777"/>
      <c r="V21" s="777"/>
      <c r="W21" s="777"/>
      <c r="X21" s="777"/>
      <c r="Y21" s="777"/>
      <c r="Z21" s="777"/>
      <c r="AA21" s="777"/>
      <c r="AB21" s="777"/>
      <c r="AC21" s="777"/>
      <c r="AD21" s="777"/>
      <c r="AE21" s="777"/>
      <c r="AF21" s="777"/>
      <c r="AG21" s="310"/>
      <c r="AH21" s="310"/>
      <c r="AI21" s="310"/>
      <c r="AJ21" s="310"/>
      <c r="AK21" s="310"/>
      <c r="AL21" s="310"/>
      <c r="AM21" s="310"/>
      <c r="AN21" s="310"/>
      <c r="AO21" s="310"/>
      <c r="AP21" s="310"/>
      <c r="AQ21" s="310"/>
      <c r="AR21" s="310"/>
      <c r="AS21" s="310"/>
      <c r="AT21" s="310"/>
      <c r="AU21" s="310"/>
      <c r="AV21" s="310"/>
      <c r="AW21" s="310"/>
    </row>
    <row r="22" spans="1:49" s="311" customFormat="1" ht="54.75" customHeight="1">
      <c r="A22" s="298">
        <v>16</v>
      </c>
      <c r="B22" s="400" t="s">
        <v>64</v>
      </c>
      <c r="C22" s="683">
        <v>3</v>
      </c>
      <c r="D22" s="683"/>
      <c r="E22" s="683">
        <v>4</v>
      </c>
      <c r="F22" s="683">
        <v>4.75</v>
      </c>
      <c r="G22" s="683"/>
      <c r="H22" s="683">
        <v>15</v>
      </c>
      <c r="I22" s="683">
        <v>14</v>
      </c>
      <c r="J22" s="683">
        <v>14</v>
      </c>
      <c r="K22" s="683">
        <v>15</v>
      </c>
      <c r="L22" s="683"/>
      <c r="M22" s="683">
        <v>1.5</v>
      </c>
      <c r="N22" s="683"/>
      <c r="O22" s="683">
        <v>1.75</v>
      </c>
      <c r="P22" s="683"/>
      <c r="Q22" s="683">
        <v>14</v>
      </c>
      <c r="R22" s="683"/>
      <c r="S22" s="683"/>
      <c r="T22" s="683"/>
      <c r="U22" s="777"/>
      <c r="V22" s="777"/>
      <c r="W22" s="777"/>
      <c r="X22" s="777"/>
      <c r="Y22" s="777"/>
      <c r="Z22" s="777"/>
      <c r="AA22" s="777"/>
      <c r="AB22" s="777"/>
      <c r="AC22" s="777"/>
      <c r="AD22" s="777"/>
      <c r="AE22" s="777"/>
      <c r="AF22" s="777"/>
      <c r="AG22" s="310"/>
      <c r="AH22" s="310"/>
      <c r="AI22" s="310"/>
      <c r="AJ22" s="310"/>
      <c r="AK22" s="310"/>
      <c r="AL22" s="310"/>
      <c r="AM22" s="310"/>
      <c r="AN22" s="310"/>
      <c r="AO22" s="310"/>
      <c r="AP22" s="310"/>
      <c r="AQ22" s="310"/>
      <c r="AR22" s="310"/>
      <c r="AS22" s="310"/>
      <c r="AT22" s="310"/>
      <c r="AU22" s="310"/>
      <c r="AV22" s="310"/>
      <c r="AW22" s="310"/>
    </row>
    <row r="23" spans="1:49" s="311" customFormat="1" ht="67.5" customHeight="1">
      <c r="A23" s="298">
        <v>17</v>
      </c>
      <c r="B23" s="399" t="s">
        <v>65</v>
      </c>
      <c r="C23" s="683">
        <f>'[2]الوركاء 17 '!$C$10:$T$10</f>
        <v>2.5</v>
      </c>
      <c r="D23" s="683">
        <f>'[2]الوركاء 17 '!$C$10:$T$10</f>
        <v>4</v>
      </c>
      <c r="E23" s="683">
        <f>'[2]الوركاء 17 '!$C$10:$T$10</f>
        <v>5.5</v>
      </c>
      <c r="F23" s="683"/>
      <c r="G23" s="683"/>
      <c r="H23" s="683">
        <f>'[2]الوركاء 17 '!$C$10:$T$10</f>
        <v>25</v>
      </c>
      <c r="I23" s="683">
        <f>'[2]الوركاء 17 '!$C$10:$T$10</f>
        <v>25</v>
      </c>
      <c r="J23" s="683">
        <f>'[2]الوركاء 17 '!$C$10:$T$10</f>
        <v>25</v>
      </c>
      <c r="K23" s="683"/>
      <c r="L23" s="683"/>
      <c r="M23" s="683">
        <f>'[2]الوركاء 17 '!$C$10:$T$10</f>
        <v>1</v>
      </c>
      <c r="N23" s="683"/>
      <c r="O23" s="683"/>
      <c r="P23" s="683"/>
      <c r="Q23" s="683">
        <f>'[2]الوركاء 17 '!$C$10:$T$10</f>
        <v>25</v>
      </c>
      <c r="R23" s="683"/>
      <c r="S23" s="683"/>
      <c r="T23" s="683"/>
      <c r="U23" s="777"/>
      <c r="V23" s="777"/>
      <c r="W23" s="777"/>
      <c r="X23" s="777"/>
      <c r="Y23" s="777"/>
      <c r="Z23" s="777"/>
      <c r="AA23" s="777"/>
      <c r="AB23" s="777"/>
      <c r="AC23" s="777"/>
      <c r="AD23" s="777"/>
      <c r="AE23" s="777"/>
      <c r="AF23" s="777"/>
      <c r="AG23" s="310"/>
      <c r="AH23" s="310"/>
      <c r="AI23" s="310"/>
      <c r="AJ23" s="310"/>
      <c r="AK23" s="310"/>
      <c r="AL23" s="310"/>
      <c r="AM23" s="310"/>
      <c r="AN23" s="310"/>
      <c r="AO23" s="310"/>
      <c r="AP23" s="310"/>
      <c r="AQ23" s="310"/>
      <c r="AR23" s="310"/>
      <c r="AS23" s="310"/>
      <c r="AT23" s="310"/>
      <c r="AU23" s="310"/>
      <c r="AV23" s="310"/>
      <c r="AW23" s="310"/>
    </row>
    <row r="24" spans="1:49" s="311" customFormat="1" ht="54.75" customHeight="1">
      <c r="A24" s="298">
        <v>18</v>
      </c>
      <c r="B24" s="399" t="s">
        <v>81</v>
      </c>
      <c r="C24" s="683">
        <f>'[2]الشمال 18'!$C$10:$T$10</f>
        <v>1</v>
      </c>
      <c r="D24" s="683"/>
      <c r="E24" s="683">
        <f>'[2]الشمال 18'!$C$10:$T$10</f>
        <v>3</v>
      </c>
      <c r="F24" s="683">
        <f>'[2]الشمال 18'!$C$10:$T$10</f>
        <v>4</v>
      </c>
      <c r="G24" s="683"/>
      <c r="H24" s="683">
        <f>'[2]الشمال 18'!$C$10:$T$10</f>
        <v>11</v>
      </c>
      <c r="I24" s="683">
        <f>'[2]الشمال 18'!$C$10:$T$10</f>
        <v>11</v>
      </c>
      <c r="J24" s="683">
        <f>'[2]الشمال 18'!$C$10:$T$10</f>
        <v>11</v>
      </c>
      <c r="K24" s="683"/>
      <c r="L24" s="683"/>
      <c r="M24" s="683">
        <f>'[2]الشمال 18'!$C$10:$T$10</f>
        <v>1</v>
      </c>
      <c r="N24" s="683"/>
      <c r="O24" s="683">
        <f>'[2]الشمال 18'!$C$10:$T$10</f>
        <v>2</v>
      </c>
      <c r="P24" s="683">
        <f>'[2]الشمال 18'!$C$10:$T$10</f>
        <v>3</v>
      </c>
      <c r="Q24" s="683">
        <f>'[2]الشمال 18'!$C$10:$T$10</f>
        <v>11</v>
      </c>
      <c r="R24" s="683"/>
      <c r="S24" s="683"/>
      <c r="T24" s="683"/>
      <c r="U24" s="777"/>
      <c r="V24" s="777"/>
      <c r="W24" s="777"/>
      <c r="X24" s="777"/>
      <c r="Y24" s="777"/>
      <c r="Z24" s="777"/>
      <c r="AA24" s="777"/>
      <c r="AB24" s="777"/>
      <c r="AC24" s="777"/>
      <c r="AD24" s="777"/>
      <c r="AE24" s="777"/>
      <c r="AF24" s="777"/>
      <c r="AG24" s="310"/>
      <c r="AH24" s="310"/>
      <c r="AI24" s="310"/>
      <c r="AJ24" s="310"/>
      <c r="AK24" s="310"/>
      <c r="AL24" s="310"/>
      <c r="AM24" s="310"/>
      <c r="AN24" s="310"/>
      <c r="AO24" s="310"/>
      <c r="AP24" s="310"/>
      <c r="AQ24" s="310"/>
      <c r="AR24" s="310"/>
      <c r="AS24" s="310"/>
      <c r="AT24" s="310"/>
      <c r="AU24" s="310"/>
      <c r="AV24" s="310"/>
      <c r="AW24" s="310"/>
    </row>
    <row r="25" spans="1:49" s="311" customFormat="1" ht="54.75" customHeight="1">
      <c r="A25" s="298">
        <v>19</v>
      </c>
      <c r="B25" s="399" t="s">
        <v>44</v>
      </c>
      <c r="C25" s="683">
        <f>'[2]الاتحاد العراقي 19 '!$C$10:$T$10</f>
        <v>8</v>
      </c>
      <c r="D25" s="683">
        <f>'[2]الاتحاد العراقي 19 '!$C$10:$T$10</f>
        <v>9</v>
      </c>
      <c r="E25" s="683">
        <f>'[2]الاتحاد العراقي 19 '!$C$10:$T$10</f>
        <v>10</v>
      </c>
      <c r="F25" s="683"/>
      <c r="G25" s="683"/>
      <c r="H25" s="683">
        <f>'[2]الاتحاد العراقي 19 '!$C$10:$T$10</f>
        <v>14</v>
      </c>
      <c r="I25" s="683">
        <f>'[2]الاتحاد العراقي 19 '!$C$10:$T$10</f>
        <v>14</v>
      </c>
      <c r="J25" s="683">
        <f>'[2]الاتحاد العراقي 19 '!$C$10:$T$10</f>
        <v>12</v>
      </c>
      <c r="K25" s="683">
        <f>'[2]الاتحاد العراقي 19 '!$C$10:$T$10</f>
        <v>13</v>
      </c>
      <c r="L25" s="683"/>
      <c r="M25" s="683">
        <f>'[2]الاتحاد العراقي 19 '!$C$10:$T$10</f>
        <v>2</v>
      </c>
      <c r="N25" s="683">
        <f>'[2]الاتحاد العراقي 19 '!$C$10:$T$10</f>
        <v>2.5</v>
      </c>
      <c r="O25" s="683">
        <f>'[2]الاتحاد العراقي 19 '!$C$10:$T$10</f>
        <v>3</v>
      </c>
      <c r="P25" s="683"/>
      <c r="Q25" s="683">
        <f>'[2]الاتحاد العراقي 19 '!$C$10:$T$10</f>
        <v>13</v>
      </c>
      <c r="R25" s="683"/>
      <c r="S25" s="683"/>
      <c r="T25" s="683"/>
      <c r="U25" s="777"/>
      <c r="V25" s="777"/>
      <c r="W25" s="777"/>
      <c r="X25" s="777"/>
      <c r="Y25" s="777"/>
      <c r="Z25" s="777"/>
      <c r="AA25" s="777"/>
      <c r="AB25" s="777"/>
      <c r="AC25" s="777"/>
      <c r="AD25" s="777"/>
      <c r="AE25" s="777"/>
      <c r="AF25" s="777"/>
      <c r="AG25" s="310"/>
      <c r="AH25" s="310"/>
      <c r="AI25" s="310"/>
      <c r="AJ25" s="310"/>
      <c r="AK25" s="310"/>
      <c r="AL25" s="310"/>
      <c r="AM25" s="310"/>
      <c r="AN25" s="310"/>
      <c r="AO25" s="310"/>
      <c r="AP25" s="310"/>
      <c r="AQ25" s="310"/>
      <c r="AR25" s="310"/>
      <c r="AS25" s="310"/>
      <c r="AT25" s="310"/>
      <c r="AU25" s="310"/>
      <c r="AV25" s="310"/>
      <c r="AW25" s="310"/>
    </row>
    <row r="26" spans="1:49" s="311" customFormat="1" ht="64.5" customHeight="1">
      <c r="A26" s="298">
        <v>20</v>
      </c>
      <c r="B26" s="399" t="s">
        <v>66</v>
      </c>
      <c r="C26" s="683">
        <v>2.5</v>
      </c>
      <c r="D26" s="683">
        <v>4.25</v>
      </c>
      <c r="E26" s="683">
        <v>4.5</v>
      </c>
      <c r="F26" s="683">
        <v>4.75</v>
      </c>
      <c r="G26" s="683"/>
      <c r="H26" s="683">
        <v>16</v>
      </c>
      <c r="I26" s="683">
        <v>16</v>
      </c>
      <c r="J26" s="683">
        <v>12</v>
      </c>
      <c r="K26" s="683"/>
      <c r="L26" s="683"/>
      <c r="M26" s="683">
        <v>1</v>
      </c>
      <c r="N26" s="683">
        <v>1</v>
      </c>
      <c r="O26" s="683">
        <v>1.5</v>
      </c>
      <c r="P26" s="683">
        <v>1.8</v>
      </c>
      <c r="Q26" s="683">
        <v>15</v>
      </c>
      <c r="R26" s="683"/>
      <c r="S26" s="683">
        <v>1.75</v>
      </c>
      <c r="T26" s="683"/>
      <c r="U26" s="777"/>
      <c r="V26" s="777"/>
      <c r="W26" s="777"/>
      <c r="X26" s="777"/>
      <c r="Y26" s="777"/>
      <c r="Z26" s="777"/>
      <c r="AA26" s="777"/>
      <c r="AB26" s="777"/>
      <c r="AC26" s="777"/>
      <c r="AD26" s="777"/>
      <c r="AE26" s="777"/>
      <c r="AF26" s="777"/>
      <c r="AG26" s="310"/>
      <c r="AH26" s="310"/>
      <c r="AI26" s="310"/>
      <c r="AJ26" s="310"/>
      <c r="AK26" s="310"/>
      <c r="AL26" s="310"/>
      <c r="AM26" s="310"/>
      <c r="AN26" s="310"/>
      <c r="AO26" s="310"/>
      <c r="AP26" s="310"/>
      <c r="AQ26" s="310"/>
      <c r="AR26" s="310"/>
      <c r="AS26" s="310"/>
      <c r="AT26" s="310"/>
      <c r="AU26" s="310"/>
      <c r="AV26" s="310"/>
      <c r="AW26" s="310"/>
    </row>
    <row r="27" spans="1:49" s="311" customFormat="1" ht="54.75" customHeight="1">
      <c r="A27" s="298">
        <v>21</v>
      </c>
      <c r="B27" s="399" t="s">
        <v>43</v>
      </c>
      <c r="C27" s="683">
        <v>2.5</v>
      </c>
      <c r="D27" s="683">
        <v>3</v>
      </c>
      <c r="E27" s="683">
        <v>3.35</v>
      </c>
      <c r="F27" s="683">
        <v>3.75</v>
      </c>
      <c r="G27" s="683"/>
      <c r="H27" s="683">
        <v>11</v>
      </c>
      <c r="I27" s="683">
        <v>11</v>
      </c>
      <c r="J27" s="683">
        <v>11</v>
      </c>
      <c r="K27" s="683"/>
      <c r="L27" s="683"/>
      <c r="M27" s="683">
        <v>1</v>
      </c>
      <c r="N27" s="683">
        <v>1.5</v>
      </c>
      <c r="O27" s="683">
        <v>1.75</v>
      </c>
      <c r="P27" s="683">
        <v>2</v>
      </c>
      <c r="Q27" s="683">
        <v>9</v>
      </c>
      <c r="R27" s="683"/>
      <c r="S27" s="683"/>
      <c r="T27" s="683"/>
      <c r="U27" s="777"/>
      <c r="V27" s="777"/>
      <c r="W27" s="777"/>
      <c r="X27" s="777"/>
      <c r="Y27" s="777"/>
      <c r="Z27" s="777"/>
      <c r="AA27" s="777"/>
      <c r="AB27" s="777"/>
      <c r="AC27" s="777"/>
      <c r="AD27" s="777"/>
      <c r="AE27" s="777"/>
      <c r="AF27" s="777"/>
      <c r="AG27" s="310"/>
      <c r="AH27" s="310"/>
      <c r="AI27" s="310"/>
      <c r="AJ27" s="310"/>
      <c r="AK27" s="310"/>
      <c r="AL27" s="310"/>
      <c r="AM27" s="310"/>
      <c r="AN27" s="310"/>
      <c r="AO27" s="310"/>
      <c r="AP27" s="310"/>
      <c r="AQ27" s="310"/>
      <c r="AR27" s="310"/>
      <c r="AS27" s="310"/>
      <c r="AT27" s="310"/>
      <c r="AU27" s="310"/>
      <c r="AV27" s="310"/>
      <c r="AW27" s="310"/>
    </row>
    <row r="28" spans="1:49" s="311" customFormat="1" ht="54.75" customHeight="1">
      <c r="A28" s="298">
        <v>22</v>
      </c>
      <c r="B28" s="403" t="s">
        <v>127</v>
      </c>
      <c r="C28" s="683">
        <f>'[2]الزراعي التركي 22 '!$C$10:$T$10</f>
        <v>2</v>
      </c>
      <c r="D28" s="683">
        <f>'[2]الزراعي التركي 22 '!$C$10:$T$10</f>
        <v>2.5</v>
      </c>
      <c r="E28" s="683">
        <f>'[2]الزراعي التركي 22 '!$C$10:$T$10</f>
        <v>3</v>
      </c>
      <c r="F28" s="683"/>
      <c r="G28" s="683"/>
      <c r="H28" s="683">
        <f>'[2]الزراعي التركي 22 '!$C$10:$T$10</f>
        <v>25</v>
      </c>
      <c r="I28" s="683"/>
      <c r="J28" s="683">
        <f>'[2]الزراعي التركي 22 '!$C$10:$T$10</f>
        <v>27</v>
      </c>
      <c r="K28" s="683"/>
      <c r="L28" s="683"/>
      <c r="M28" s="683">
        <f>'[2]الزراعي التركي 22 '!$C$10:$T$10</f>
        <v>0.5</v>
      </c>
      <c r="N28" s="683">
        <f>'[2]الزراعي التركي 22 '!$C$10:$T$10</f>
        <v>1</v>
      </c>
      <c r="O28" s="683">
        <f>'[2]الزراعي التركي 22 '!$C$10:$T$10</f>
        <v>1</v>
      </c>
      <c r="P28" s="683"/>
      <c r="Q28" s="683">
        <f>'[2]الزراعي التركي 22 '!$C$10:$T$10</f>
        <v>25</v>
      </c>
      <c r="R28" s="683"/>
      <c r="S28" s="683"/>
      <c r="T28" s="683"/>
      <c r="U28" s="777"/>
      <c r="V28" s="777"/>
      <c r="W28" s="777"/>
      <c r="X28" s="777"/>
      <c r="Y28" s="777"/>
      <c r="Z28" s="777"/>
      <c r="AA28" s="777"/>
      <c r="AB28" s="777"/>
      <c r="AC28" s="777"/>
      <c r="AD28" s="777"/>
      <c r="AE28" s="777"/>
      <c r="AF28" s="777"/>
      <c r="AG28" s="310"/>
      <c r="AH28" s="310"/>
      <c r="AI28" s="310"/>
      <c r="AJ28" s="310"/>
      <c r="AK28" s="310"/>
      <c r="AL28" s="310"/>
      <c r="AM28" s="310"/>
      <c r="AN28" s="310"/>
      <c r="AO28" s="310"/>
      <c r="AP28" s="310"/>
      <c r="AQ28" s="310"/>
      <c r="AR28" s="310"/>
      <c r="AS28" s="310"/>
      <c r="AT28" s="310"/>
      <c r="AU28" s="310"/>
      <c r="AV28" s="310"/>
      <c r="AW28" s="310"/>
    </row>
    <row r="29" spans="1:32" s="313" customFormat="1" ht="54.75" customHeight="1">
      <c r="A29" s="298">
        <v>23</v>
      </c>
      <c r="B29" s="400" t="s">
        <v>67</v>
      </c>
      <c r="C29" s="683">
        <f>'[2]الهدى 23'!$C$10:$T$10</f>
        <v>5</v>
      </c>
      <c r="D29" s="683">
        <f>'[2]الهدى 23'!$C$10:$T$10</f>
        <v>6</v>
      </c>
      <c r="E29" s="683">
        <f>'[2]الهدى 23'!$C$10:$T$10</f>
        <v>6.5</v>
      </c>
      <c r="F29" s="683">
        <f>'[2]الهدى 23'!$C$10:$T$10</f>
        <v>6.5</v>
      </c>
      <c r="G29" s="683"/>
      <c r="H29" s="683">
        <f>'[2]الهدى 23'!$C$10:$T$10</f>
        <v>15</v>
      </c>
      <c r="I29" s="683">
        <f>'[2]الهدى 23'!$C$10:$T$10</f>
        <v>15</v>
      </c>
      <c r="J29" s="683">
        <f>'[2]الهدى 23'!$C$10:$T$10</f>
        <v>10.5</v>
      </c>
      <c r="K29" s="683">
        <f>'[2]الهدى 23'!$C$10:$T$10</f>
        <v>11</v>
      </c>
      <c r="L29" s="683"/>
      <c r="M29" s="683">
        <f>'[2]الهدى 23'!$C$10:$T$10</f>
        <v>2.5</v>
      </c>
      <c r="N29" s="683">
        <f>'[2]الهدى 23'!$C$10:$T$10</f>
        <v>3.5</v>
      </c>
      <c r="O29" s="683">
        <f>'[2]الهدى 23'!$C$10:$T$10</f>
        <v>4</v>
      </c>
      <c r="P29" s="683">
        <f>'[2]الهدى 23'!$C$10:$T$10</f>
        <v>4</v>
      </c>
      <c r="Q29" s="683"/>
      <c r="R29" s="683"/>
      <c r="S29" s="683"/>
      <c r="T29" s="683"/>
      <c r="U29" s="777"/>
      <c r="V29" s="777"/>
      <c r="W29" s="777"/>
      <c r="X29" s="777"/>
      <c r="Y29" s="777"/>
      <c r="Z29" s="777"/>
      <c r="AA29" s="777"/>
      <c r="AB29" s="777"/>
      <c r="AC29" s="777"/>
      <c r="AD29" s="777"/>
      <c r="AE29" s="777"/>
      <c r="AF29" s="777"/>
    </row>
    <row r="30" spans="1:32" s="310" customFormat="1" ht="54.75" customHeight="1">
      <c r="A30" s="298">
        <v>24</v>
      </c>
      <c r="B30" s="399" t="s">
        <v>68</v>
      </c>
      <c r="C30" s="684"/>
      <c r="D30" s="685">
        <v>2.25</v>
      </c>
      <c r="E30" s="685">
        <v>3.13</v>
      </c>
      <c r="F30" s="685">
        <v>3.88</v>
      </c>
      <c r="G30" s="685"/>
      <c r="H30" s="685"/>
      <c r="I30" s="685"/>
      <c r="J30" s="685">
        <v>8</v>
      </c>
      <c r="K30" s="685"/>
      <c r="L30" s="685"/>
      <c r="M30" s="685"/>
      <c r="N30" s="685">
        <v>2.63</v>
      </c>
      <c r="O30" s="685">
        <v>2.88</v>
      </c>
      <c r="P30" s="685">
        <v>3.13</v>
      </c>
      <c r="Q30" s="685">
        <v>8</v>
      </c>
      <c r="R30" s="685"/>
      <c r="S30" s="685"/>
      <c r="T30" s="685">
        <v>6.5</v>
      </c>
      <c r="U30" s="777"/>
      <c r="V30" s="777"/>
      <c r="W30" s="777"/>
      <c r="X30" s="777"/>
      <c r="Y30" s="777"/>
      <c r="Z30" s="777"/>
      <c r="AA30" s="777"/>
      <c r="AB30" s="777"/>
      <c r="AC30" s="777"/>
      <c r="AD30" s="777"/>
      <c r="AE30" s="777"/>
      <c r="AF30" s="777"/>
    </row>
    <row r="31" spans="1:32" s="310" customFormat="1" ht="54.75" customHeight="1">
      <c r="A31" s="298">
        <v>25</v>
      </c>
      <c r="B31" s="400" t="s">
        <v>69</v>
      </c>
      <c r="C31" s="682">
        <f>'[2]عبر العراق 25 '!$C$10:$T$10</f>
        <v>7</v>
      </c>
      <c r="D31" s="682">
        <f>'[2]عبر العراق 25 '!$C$10:$T$10</f>
        <v>8</v>
      </c>
      <c r="E31" s="682">
        <f>'[2]عبر العراق 25 '!$C$10:$T$10</f>
        <v>9.25</v>
      </c>
      <c r="F31" s="682">
        <f>'[2]عبر العراق 25 '!$C$10:$T$10</f>
        <v>9</v>
      </c>
      <c r="G31" s="682"/>
      <c r="H31" s="682">
        <f>'[2]عبر العراق 25 '!$C$10:$T$10</f>
        <v>11.5</v>
      </c>
      <c r="I31" s="682">
        <f>'[2]عبر العراق 25 '!$C$10:$T$10</f>
        <v>11</v>
      </c>
      <c r="J31" s="682">
        <f>'[2]عبر العراق 25 '!$C$10:$T$10</f>
        <v>11</v>
      </c>
      <c r="K31" s="682">
        <f>'[2]عبر العراق 25 '!$C$10:$T$10</f>
        <v>11</v>
      </c>
      <c r="L31" s="682">
        <f>'[2]عبر العراق 25 '!$C$10:$T$10</f>
        <v>14</v>
      </c>
      <c r="M31" s="682">
        <f>'[2]عبر العراق 25 '!$C$10:$T$10</f>
        <v>3</v>
      </c>
      <c r="N31" s="682">
        <f>'[2]عبر العراق 25 '!$C$10:$T$10</f>
        <v>4</v>
      </c>
      <c r="O31" s="682">
        <f>'[2]عبر العراق 25 '!$C$10:$T$10</f>
        <v>5</v>
      </c>
      <c r="P31" s="682">
        <f>'[2]عبر العراق 25 '!$C$10:$T$10</f>
        <v>5.5</v>
      </c>
      <c r="Q31" s="682">
        <f>'[2]عبر العراق 25 '!$C$10:$T$10</f>
        <v>11</v>
      </c>
      <c r="R31" s="682"/>
      <c r="S31" s="682"/>
      <c r="T31" s="682"/>
      <c r="U31" s="777"/>
      <c r="V31" s="777"/>
      <c r="W31" s="777"/>
      <c r="X31" s="777"/>
      <c r="Y31" s="777"/>
      <c r="Z31" s="777"/>
      <c r="AA31" s="777"/>
      <c r="AB31" s="777"/>
      <c r="AC31" s="777"/>
      <c r="AD31" s="777"/>
      <c r="AE31" s="777"/>
      <c r="AF31" s="777"/>
    </row>
    <row r="32" spans="1:32" s="314" customFormat="1" ht="54.75" customHeight="1">
      <c r="A32" s="404">
        <v>26</v>
      </c>
      <c r="B32" s="402" t="s">
        <v>128</v>
      </c>
      <c r="C32" s="682">
        <f>'[2]انتركونتننتال 26  '!$C$10:$T$10</f>
        <v>2.58</v>
      </c>
      <c r="D32" s="682">
        <f>'[2]انتركونتننتال 26  '!$C$10:$T$10</f>
        <v>4.89</v>
      </c>
      <c r="E32" s="682"/>
      <c r="F32" s="682"/>
      <c r="G32" s="682"/>
      <c r="H32" s="682">
        <f>'[2]انتركونتننتال 26  '!$C$10:$T$10</f>
        <v>14</v>
      </c>
      <c r="I32" s="682"/>
      <c r="J32" s="682">
        <f>'[2]انتركونتننتال 26  '!$C$10:$T$10</f>
        <v>14.62</v>
      </c>
      <c r="K32" s="682">
        <f>'[2]انتركونتننتال 26  '!$C$10:$T$10</f>
        <v>12</v>
      </c>
      <c r="L32" s="682">
        <f>'[2]انتركونتننتال 26  '!$C$10:$T$10</f>
        <v>10</v>
      </c>
      <c r="M32" s="682">
        <f>'[2]انتركونتننتال 26  '!$C$10:$T$10</f>
        <v>0.83</v>
      </c>
      <c r="N32" s="682">
        <f>'[2]انتركونتننتال 26  '!$C$10:$T$10</f>
        <v>4.21</v>
      </c>
      <c r="O32" s="682"/>
      <c r="P32" s="682"/>
      <c r="Q32" s="682">
        <f>'[2]انتركونتننتال 26  '!$C$10:$T$10</f>
        <v>11.58</v>
      </c>
      <c r="R32" s="682">
        <f>'[2]انتركونتننتال 26  '!$C$10:$T$10</f>
        <v>9.5</v>
      </c>
      <c r="S32" s="682">
        <f>'[2]انتركونتننتال 26  '!$C$10:$T$10</f>
        <v>9.5</v>
      </c>
      <c r="T32" s="682">
        <f>'[2]انتركونتننتال 26  '!$C$10:$T$10</f>
        <v>6.47</v>
      </c>
      <c r="U32" s="777"/>
      <c r="V32" s="777"/>
      <c r="W32" s="777"/>
      <c r="X32" s="777"/>
      <c r="Y32" s="777"/>
      <c r="Z32" s="777"/>
      <c r="AA32" s="777"/>
      <c r="AB32" s="777"/>
      <c r="AC32" s="777"/>
      <c r="AD32" s="777"/>
      <c r="AE32" s="777"/>
      <c r="AF32" s="777"/>
    </row>
    <row r="33" spans="1:32" s="310" customFormat="1" ht="54.75" customHeight="1">
      <c r="A33" s="298">
        <v>27</v>
      </c>
      <c r="B33" s="1279" t="s">
        <v>138</v>
      </c>
      <c r="C33" s="682"/>
      <c r="D33" s="682"/>
      <c r="E33" s="682"/>
      <c r="F33" s="682"/>
      <c r="G33" s="682"/>
      <c r="H33" s="682"/>
      <c r="I33" s="682"/>
      <c r="J33" s="682"/>
      <c r="K33" s="682"/>
      <c r="L33" s="682"/>
      <c r="M33" s="682"/>
      <c r="N33" s="682">
        <f>'[2]وقفلر 27'!$C$10:$T$10</f>
        <v>2</v>
      </c>
      <c r="O33" s="682"/>
      <c r="P33" s="682"/>
      <c r="Q33" s="682">
        <f>'[2]وقفلر 27'!$C$10:$T$10</f>
        <v>11</v>
      </c>
      <c r="R33" s="682">
        <f>'[2]وقفلر 27'!$C$10:$T$10</f>
        <v>12</v>
      </c>
      <c r="S33" s="682">
        <f>'[2]وقفلر 27'!$C$10:$T$10</f>
        <v>13</v>
      </c>
      <c r="T33" s="682">
        <f>'[2]وقفلر 27'!$C$10:$T$10</f>
        <v>13</v>
      </c>
      <c r="U33" s="777"/>
      <c r="V33" s="777"/>
      <c r="W33" s="777"/>
      <c r="X33" s="777"/>
      <c r="Y33" s="777"/>
      <c r="Z33" s="777"/>
      <c r="AA33" s="777"/>
      <c r="AB33" s="777"/>
      <c r="AC33" s="777"/>
      <c r="AD33" s="777"/>
      <c r="AE33" s="777"/>
      <c r="AF33" s="777"/>
    </row>
    <row r="34" spans="1:32" s="310" customFormat="1" ht="54.75" customHeight="1">
      <c r="A34" s="298">
        <v>28</v>
      </c>
      <c r="B34" s="402" t="s">
        <v>124</v>
      </c>
      <c r="C34" s="682">
        <f>'[2]الاعتماد اللبناني 28'!$C$10:$T$10</f>
        <v>6.1</v>
      </c>
      <c r="D34" s="682"/>
      <c r="E34" s="682">
        <f>'[2]الاعتماد اللبناني 28'!$C$10:$T$10</f>
        <v>6.1</v>
      </c>
      <c r="F34" s="682"/>
      <c r="G34" s="682"/>
      <c r="H34" s="682"/>
      <c r="I34" s="682"/>
      <c r="J34" s="682">
        <f>'[2]الاعتماد اللبناني 28'!$C$10:$T$10</f>
        <v>12</v>
      </c>
      <c r="K34" s="682">
        <f>'[2]الاعتماد اللبناني 28'!$C$10:$T$10</f>
        <v>12</v>
      </c>
      <c r="L34" s="682">
        <f>'[2]الاعتماد اللبناني 28'!$C$10:$T$10</f>
        <v>12</v>
      </c>
      <c r="M34" s="682">
        <f>'[2]الاعتماد اللبناني 28'!$C$10:$T$10</f>
        <v>3.7</v>
      </c>
      <c r="N34" s="682"/>
      <c r="O34" s="682">
        <f>'[2]الاعتماد اللبناني 28'!$C$10:$T$10</f>
        <v>3.7</v>
      </c>
      <c r="P34" s="682"/>
      <c r="Q34" s="682">
        <f>'[2]الاعتماد اللبناني 28'!$C$10:$T$10</f>
        <v>12</v>
      </c>
      <c r="R34" s="682">
        <f>'[2]الاعتماد اللبناني 28'!$C$10:$T$10</f>
        <v>12</v>
      </c>
      <c r="S34" s="682">
        <f>'[2]الاعتماد اللبناني 28'!$C$10:$T$10</f>
        <v>12</v>
      </c>
      <c r="T34" s="682">
        <f>'[2]الاعتماد اللبناني 28'!$C$10:$T$10</f>
        <v>12</v>
      </c>
      <c r="U34" s="777"/>
      <c r="V34" s="777"/>
      <c r="W34" s="777"/>
      <c r="X34" s="777"/>
      <c r="Y34" s="777"/>
      <c r="Z34" s="777"/>
      <c r="AA34" s="777"/>
      <c r="AB34" s="777"/>
      <c r="AC34" s="777"/>
      <c r="AD34" s="777"/>
      <c r="AE34" s="777"/>
      <c r="AF34" s="777"/>
    </row>
    <row r="35" spans="1:32" s="310" customFormat="1" ht="54.75" customHeight="1">
      <c r="A35" s="298">
        <v>29</v>
      </c>
      <c r="B35" s="402" t="s">
        <v>129</v>
      </c>
      <c r="C35" s="682"/>
      <c r="D35" s="682"/>
      <c r="E35" s="682"/>
      <c r="F35" s="682"/>
      <c r="G35" s="682"/>
      <c r="H35" s="682"/>
      <c r="I35" s="682"/>
      <c r="J35" s="682"/>
      <c r="K35" s="682"/>
      <c r="L35" s="682"/>
      <c r="M35" s="682"/>
      <c r="N35" s="682">
        <f>'[2]ايش 29'!$C$10:$T$10</f>
        <v>1.63</v>
      </c>
      <c r="O35" s="682"/>
      <c r="P35" s="682"/>
      <c r="Q35" s="682">
        <f>'[2]ايش 29'!$C$10:$T$10</f>
        <v>14.48</v>
      </c>
      <c r="R35" s="682">
        <f>'[2]ايش 29'!$C$10:$T$10</f>
        <v>14.48</v>
      </c>
      <c r="S35" s="682">
        <f>'[2]ايش 29'!$C$10:$T$10</f>
        <v>14.48</v>
      </c>
      <c r="T35" s="682">
        <f>'[2]ايش 29'!$C$10:$T$10</f>
        <v>14.48</v>
      </c>
      <c r="U35" s="777"/>
      <c r="V35" s="777"/>
      <c r="W35" s="777"/>
      <c r="X35" s="777"/>
      <c r="Y35" s="777"/>
      <c r="Z35" s="777"/>
      <c r="AA35" s="777"/>
      <c r="AB35" s="777"/>
      <c r="AC35" s="777"/>
      <c r="AD35" s="777"/>
      <c r="AE35" s="777"/>
      <c r="AF35" s="777"/>
    </row>
    <row r="36" spans="1:32" s="312" customFormat="1" ht="54.75" customHeight="1">
      <c r="A36" s="298">
        <v>30</v>
      </c>
      <c r="B36" s="1275" t="s">
        <v>46</v>
      </c>
      <c r="C36" s="682">
        <v>5</v>
      </c>
      <c r="D36" s="682">
        <v>5.5</v>
      </c>
      <c r="E36" s="682">
        <v>6</v>
      </c>
      <c r="F36" s="682"/>
      <c r="G36" s="682"/>
      <c r="H36" s="682">
        <v>15</v>
      </c>
      <c r="I36" s="682"/>
      <c r="J36" s="682">
        <v>15</v>
      </c>
      <c r="K36" s="682">
        <v>15</v>
      </c>
      <c r="L36" s="682">
        <v>15</v>
      </c>
      <c r="M36" s="682">
        <v>3.25</v>
      </c>
      <c r="N36" s="682">
        <v>3.5</v>
      </c>
      <c r="O36" s="682">
        <v>4</v>
      </c>
      <c r="P36" s="682"/>
      <c r="Q36" s="682">
        <v>15</v>
      </c>
      <c r="R36" s="682">
        <v>15</v>
      </c>
      <c r="S36" s="682">
        <v>15</v>
      </c>
      <c r="T36" s="682">
        <v>15</v>
      </c>
      <c r="U36" s="777"/>
      <c r="V36" s="777"/>
      <c r="W36" s="777"/>
      <c r="X36" s="777"/>
      <c r="Y36" s="777"/>
      <c r="Z36" s="777"/>
      <c r="AA36" s="777"/>
      <c r="AB36" s="777"/>
      <c r="AC36" s="777"/>
      <c r="AD36" s="777"/>
      <c r="AE36" s="777"/>
      <c r="AF36" s="777"/>
    </row>
    <row r="37" spans="1:32" s="310" customFormat="1" ht="84.75" customHeight="1">
      <c r="A37" s="298">
        <v>31</v>
      </c>
      <c r="B37" s="1280" t="s">
        <v>51</v>
      </c>
      <c r="C37" s="682">
        <f>'[2]التنمية الدولي 31 '!$C$10:$T$10</f>
        <v>5</v>
      </c>
      <c r="D37" s="682">
        <f>'[2]التنمية الدولي 31 '!$C$10:$T$10</f>
        <v>6</v>
      </c>
      <c r="E37" s="682">
        <f>'[2]التنمية الدولي 31 '!$C$10:$T$10</f>
        <v>7</v>
      </c>
      <c r="F37" s="682">
        <f>'[2]التنمية الدولي 31 '!$C$10:$T$10</f>
        <v>8</v>
      </c>
      <c r="G37" s="682"/>
      <c r="H37" s="682"/>
      <c r="I37" s="682"/>
      <c r="J37" s="682">
        <f>'[2]التنمية الدولي 31 '!$C$10:$T$10</f>
        <v>14</v>
      </c>
      <c r="K37" s="682">
        <f>'[2]التنمية الدولي 31 '!$C$10:$T$10</f>
        <v>15</v>
      </c>
      <c r="L37" s="682">
        <f>'[2]التنمية الدولي 31 '!$C$10:$T$10</f>
        <v>16</v>
      </c>
      <c r="M37" s="682">
        <f>'[2]التنمية الدولي 31 '!$C$10:$T$10</f>
        <v>2.5</v>
      </c>
      <c r="N37" s="682">
        <f>'[2]التنمية الدولي 31 '!$C$10:$T$10</f>
        <v>3</v>
      </c>
      <c r="O37" s="682">
        <f>'[2]التنمية الدولي 31 '!$C$10:$T$10</f>
        <v>4</v>
      </c>
      <c r="P37" s="682"/>
      <c r="Q37" s="682">
        <f>'[2]التنمية الدولي 31 '!$C$10:$T$10</f>
        <v>12</v>
      </c>
      <c r="R37" s="682">
        <f>'[2]التنمية الدولي 31 '!$C$10:$T$10</f>
        <v>11</v>
      </c>
      <c r="S37" s="682">
        <f>'[2]التنمية الدولي 31 '!$C$10:$T$10</f>
        <v>10</v>
      </c>
      <c r="T37" s="682"/>
      <c r="U37" s="777"/>
      <c r="V37" s="777"/>
      <c r="W37" s="777"/>
      <c r="X37" s="777"/>
      <c r="Y37" s="777"/>
      <c r="Z37" s="777"/>
      <c r="AA37" s="777"/>
      <c r="AB37" s="777"/>
      <c r="AC37" s="777"/>
      <c r="AD37" s="777"/>
      <c r="AE37" s="777"/>
      <c r="AF37" s="777"/>
    </row>
    <row r="38" spans="1:32" s="310" customFormat="1" ht="54.75" customHeight="1">
      <c r="A38" s="298">
        <v>32</v>
      </c>
      <c r="B38" s="368" t="s">
        <v>70</v>
      </c>
      <c r="C38" s="682">
        <f>'[2]ملي ايران 32 '!$C$10:$T$10</f>
        <v>1</v>
      </c>
      <c r="D38" s="682"/>
      <c r="E38" s="682"/>
      <c r="F38" s="682"/>
      <c r="G38" s="682"/>
      <c r="H38" s="682"/>
      <c r="I38" s="682"/>
      <c r="J38" s="682">
        <f>'[2]ملي ايران 32 '!$C$10:$T$10</f>
        <v>9</v>
      </c>
      <c r="K38" s="682">
        <f>'[2]ملي ايران 32 '!$C$10:$T$10</f>
        <v>9</v>
      </c>
      <c r="L38" s="682"/>
      <c r="M38" s="682"/>
      <c r="N38" s="682"/>
      <c r="O38" s="682"/>
      <c r="P38" s="682"/>
      <c r="Q38" s="682"/>
      <c r="R38" s="682"/>
      <c r="S38" s="682"/>
      <c r="T38" s="682"/>
      <c r="U38" s="777"/>
      <c r="V38" s="777"/>
      <c r="W38" s="777"/>
      <c r="X38" s="777"/>
      <c r="Y38" s="777"/>
      <c r="Z38" s="777"/>
      <c r="AA38" s="777"/>
      <c r="AB38" s="777"/>
      <c r="AC38" s="777"/>
      <c r="AD38" s="777"/>
      <c r="AE38" s="777"/>
      <c r="AF38" s="777"/>
    </row>
    <row r="39" spans="1:32" s="307" customFormat="1" ht="54.75" customHeight="1">
      <c r="A39" s="298">
        <v>33</v>
      </c>
      <c r="B39" s="405" t="s">
        <v>48</v>
      </c>
      <c r="C39" s="682">
        <v>2</v>
      </c>
      <c r="D39" s="682">
        <v>2.75</v>
      </c>
      <c r="E39" s="682">
        <v>3.5</v>
      </c>
      <c r="F39" s="682">
        <v>3.75</v>
      </c>
      <c r="G39" s="682">
        <v>4</v>
      </c>
      <c r="H39" s="682">
        <v>11</v>
      </c>
      <c r="I39" s="682">
        <v>10</v>
      </c>
      <c r="J39" s="682">
        <v>11</v>
      </c>
      <c r="K39" s="682">
        <v>12</v>
      </c>
      <c r="L39" s="682">
        <v>13</v>
      </c>
      <c r="M39" s="682">
        <v>2</v>
      </c>
      <c r="N39" s="682">
        <v>2.75</v>
      </c>
      <c r="O39" s="682">
        <v>2.75</v>
      </c>
      <c r="P39" s="682">
        <v>3.5</v>
      </c>
      <c r="Q39" s="682">
        <v>10.5</v>
      </c>
      <c r="R39" s="682">
        <v>10.5</v>
      </c>
      <c r="S39" s="682">
        <v>11.5</v>
      </c>
      <c r="T39" s="682">
        <v>12</v>
      </c>
      <c r="U39" s="777"/>
      <c r="V39" s="777"/>
      <c r="W39" s="777"/>
      <c r="X39" s="777"/>
      <c r="Y39" s="777"/>
      <c r="Z39" s="777"/>
      <c r="AA39" s="777"/>
      <c r="AB39" s="777"/>
      <c r="AC39" s="777"/>
      <c r="AD39" s="777"/>
      <c r="AE39" s="777"/>
      <c r="AF39" s="777"/>
    </row>
    <row r="40" spans="1:32" s="2" customFormat="1" ht="54.75" customHeight="1">
      <c r="A40" s="298">
        <v>34</v>
      </c>
      <c r="B40" s="368" t="s">
        <v>49</v>
      </c>
      <c r="C40" s="682"/>
      <c r="D40" s="682">
        <f>'[2]البنك اللبناني الفرنسي 34'!$C$10:$T$10</f>
        <v>2</v>
      </c>
      <c r="E40" s="682"/>
      <c r="F40" s="682"/>
      <c r="G40" s="682"/>
      <c r="H40" s="682">
        <f>'[2]البنك اللبناني الفرنسي 34'!$C$10:$T$10</f>
        <v>7.5</v>
      </c>
      <c r="I40" s="682"/>
      <c r="J40" s="682">
        <f>'[2]البنك اللبناني الفرنسي 34'!$C$10:$T$10</f>
        <v>10</v>
      </c>
      <c r="K40" s="682"/>
      <c r="L40" s="682"/>
      <c r="M40" s="682"/>
      <c r="N40" s="682">
        <f>'[2]البنك اللبناني الفرنسي 34'!$C$10:$T$10</f>
        <v>2.25</v>
      </c>
      <c r="O40" s="682">
        <f>'[2]البنك اللبناني الفرنسي 34'!$C$10:$T$10</f>
        <v>2.25</v>
      </c>
      <c r="P40" s="682"/>
      <c r="Q40" s="682">
        <f>'[2]البنك اللبناني الفرنسي 34'!$C$10:$T$10</f>
        <v>8</v>
      </c>
      <c r="R40" s="682"/>
      <c r="S40" s="682"/>
      <c r="T40" s="682"/>
      <c r="U40" s="777"/>
      <c r="V40" s="777"/>
      <c r="W40" s="777"/>
      <c r="X40" s="777"/>
      <c r="Y40" s="777"/>
      <c r="Z40" s="777"/>
      <c r="AA40" s="777"/>
      <c r="AB40" s="777"/>
      <c r="AC40" s="777"/>
      <c r="AD40" s="777"/>
      <c r="AE40" s="777"/>
      <c r="AF40" s="777"/>
    </row>
    <row r="41" spans="1:32" s="142" customFormat="1" ht="54.75" customHeight="1">
      <c r="A41" s="298">
        <v>35</v>
      </c>
      <c r="B41" s="406" t="s">
        <v>130</v>
      </c>
      <c r="C41" s="682"/>
      <c r="D41" s="682">
        <f>'[2]فرنسبنك 35 '!$C$10:$T$10</f>
        <v>1.5</v>
      </c>
      <c r="E41" s="682"/>
      <c r="F41" s="682"/>
      <c r="G41" s="682"/>
      <c r="H41" s="682"/>
      <c r="I41" s="682"/>
      <c r="J41" s="682"/>
      <c r="K41" s="682"/>
      <c r="L41" s="682">
        <f>'[2]فرنسبنك 35 '!$C$10:$T$10</f>
        <v>12</v>
      </c>
      <c r="M41" s="682"/>
      <c r="N41" s="682">
        <f>'[2]فرنسبنك 35 '!$C$10:$T$10</f>
        <v>2</v>
      </c>
      <c r="O41" s="682">
        <f>'[2]فرنسبنك 35 '!$C$10:$T$10</f>
        <v>4</v>
      </c>
      <c r="P41" s="682"/>
      <c r="Q41" s="682"/>
      <c r="R41" s="682"/>
      <c r="S41" s="682"/>
      <c r="T41" s="682">
        <f>'[2]فرنسبنك 35 '!$C$10:$T$10</f>
        <v>12</v>
      </c>
      <c r="U41" s="777"/>
      <c r="V41" s="777"/>
      <c r="W41" s="777"/>
      <c r="X41" s="777"/>
      <c r="Y41" s="777"/>
      <c r="Z41" s="777"/>
      <c r="AA41" s="777"/>
      <c r="AB41" s="777"/>
      <c r="AC41" s="777"/>
      <c r="AD41" s="777"/>
      <c r="AE41" s="777"/>
      <c r="AF41" s="777"/>
    </row>
    <row r="42" spans="1:32" s="2" customFormat="1" ht="75" customHeight="1">
      <c r="A42" s="298">
        <v>36</v>
      </c>
      <c r="B42" s="1281" t="s">
        <v>132</v>
      </c>
      <c r="C42" s="682">
        <v>3.5</v>
      </c>
      <c r="D42" s="682">
        <v>4.5</v>
      </c>
      <c r="E42" s="682">
        <v>5.4</v>
      </c>
      <c r="F42" s="682">
        <v>5.8</v>
      </c>
      <c r="G42" s="682"/>
      <c r="H42" s="682">
        <v>14</v>
      </c>
      <c r="I42" s="682">
        <v>14</v>
      </c>
      <c r="J42" s="682">
        <v>12</v>
      </c>
      <c r="K42" s="682">
        <v>12.5</v>
      </c>
      <c r="L42" s="682">
        <v>13</v>
      </c>
      <c r="M42" s="682">
        <v>2</v>
      </c>
      <c r="N42" s="682">
        <v>2.5</v>
      </c>
      <c r="O42" s="682">
        <v>3</v>
      </c>
      <c r="P42" s="682">
        <v>3.9</v>
      </c>
      <c r="Q42" s="682">
        <v>12</v>
      </c>
      <c r="R42" s="682">
        <v>13</v>
      </c>
      <c r="S42" s="682">
        <v>14</v>
      </c>
      <c r="T42" s="682"/>
      <c r="U42" s="777"/>
      <c r="V42" s="777"/>
      <c r="W42" s="777"/>
      <c r="X42" s="777"/>
      <c r="Y42" s="777"/>
      <c r="Z42" s="777"/>
      <c r="AA42" s="777"/>
      <c r="AB42" s="777"/>
      <c r="AC42" s="777"/>
      <c r="AD42" s="777"/>
      <c r="AE42" s="777"/>
      <c r="AF42" s="777"/>
    </row>
    <row r="43" spans="1:32" s="307" customFormat="1" ht="69.75" customHeight="1">
      <c r="A43" s="298">
        <v>37</v>
      </c>
      <c r="B43" s="406" t="s">
        <v>133</v>
      </c>
      <c r="C43" s="682">
        <f>'[2]بيروت والبلاد العربية 37 '!$C$10:$T$10</f>
        <v>4</v>
      </c>
      <c r="D43" s="682">
        <f>'[2]بيروت والبلاد العربية 37 '!$C$10:$T$10</f>
        <v>3.5</v>
      </c>
      <c r="E43" s="682">
        <f>'[2]بيروت والبلاد العربية 37 '!$C$10:$T$10</f>
        <v>4.75</v>
      </c>
      <c r="F43" s="682">
        <f>'[2]بيروت والبلاد العربية 37 '!$C$10:$T$10</f>
        <v>6</v>
      </c>
      <c r="G43" s="682">
        <f>'[2]بيروت والبلاد العربية 37 '!$C$10:$T$10</f>
        <v>7</v>
      </c>
      <c r="H43" s="682">
        <f>'[2]بيروت والبلاد العربية 37 '!$C$10:$T$10</f>
        <v>12</v>
      </c>
      <c r="I43" s="682">
        <f>'[2]بيروت والبلاد العربية 37 '!$C$10:$T$10</f>
        <v>12</v>
      </c>
      <c r="J43" s="682">
        <f>'[2]بيروت والبلاد العربية 37 '!$C$10:$T$10</f>
        <v>13</v>
      </c>
      <c r="K43" s="682">
        <f>'[2]بيروت والبلاد العربية 37 '!$C$10:$T$10</f>
        <v>13.5</v>
      </c>
      <c r="L43" s="682">
        <f>'[2]بيروت والبلاد العربية 37 '!$C$10:$T$10</f>
        <v>14</v>
      </c>
      <c r="M43" s="682">
        <f>'[2]بيروت والبلاد العربية 37 '!$C$10:$T$10</f>
        <v>3</v>
      </c>
      <c r="N43" s="682">
        <f>'[2]بيروت والبلاد العربية 37 '!$C$10:$T$10</f>
        <v>4</v>
      </c>
      <c r="O43" s="682">
        <f>'[2]بيروت والبلاد العربية 37 '!$C$10:$T$10</f>
        <v>5</v>
      </c>
      <c r="P43" s="682">
        <f>'[2]بيروت والبلاد العربية 37 '!$C$10:$T$10</f>
        <v>5.75</v>
      </c>
      <c r="Q43" s="682">
        <f>'[2]بيروت والبلاد العربية 37 '!$C$10:$T$10</f>
        <v>9</v>
      </c>
      <c r="R43" s="682">
        <f>'[2]بيروت والبلاد العربية 37 '!$C$10:$T$10</f>
        <v>10</v>
      </c>
      <c r="S43" s="682">
        <f>'[2]بيروت والبلاد العربية 37 '!$C$10:$T$10</f>
        <v>11</v>
      </c>
      <c r="T43" s="682">
        <f>'[2]بيروت والبلاد العربية 37 '!$C$10:$T$10</f>
        <v>12</v>
      </c>
      <c r="U43" s="777"/>
      <c r="V43" s="777"/>
      <c r="W43" s="777"/>
      <c r="X43" s="777"/>
      <c r="Y43" s="777"/>
      <c r="Z43" s="777"/>
      <c r="AA43" s="777"/>
      <c r="AB43" s="777"/>
      <c r="AC43" s="777"/>
      <c r="AD43" s="777"/>
      <c r="AE43" s="777"/>
      <c r="AF43" s="777"/>
    </row>
    <row r="44" spans="1:32" s="309" customFormat="1" ht="54.75" customHeight="1">
      <c r="A44" s="298">
        <v>38</v>
      </c>
      <c r="B44" s="375" t="s">
        <v>74</v>
      </c>
      <c r="C44" s="682"/>
      <c r="D44" s="682"/>
      <c r="E44" s="682">
        <f>'[2]بارسيان 38 '!$C$10:$T$10</f>
        <v>6</v>
      </c>
      <c r="F44" s="682"/>
      <c r="G44" s="682"/>
      <c r="H44" s="682"/>
      <c r="I44" s="682"/>
      <c r="J44" s="682"/>
      <c r="K44" s="682">
        <v>8</v>
      </c>
      <c r="L44" s="682"/>
      <c r="M44" s="682"/>
      <c r="N44" s="682"/>
      <c r="O44" s="682"/>
      <c r="P44" s="682"/>
      <c r="Q44" s="682"/>
      <c r="R44" s="682"/>
      <c r="S44" s="682"/>
      <c r="T44" s="682"/>
      <c r="U44" s="777"/>
      <c r="V44" s="777"/>
      <c r="W44" s="777"/>
      <c r="X44" s="777"/>
      <c r="Y44" s="777"/>
      <c r="Z44" s="777"/>
      <c r="AA44" s="777"/>
      <c r="AB44" s="777"/>
      <c r="AC44" s="777"/>
      <c r="AD44" s="777"/>
      <c r="AE44" s="777"/>
      <c r="AF44" s="777"/>
    </row>
    <row r="45" spans="1:32" s="165" customFormat="1" ht="54.75" customHeight="1">
      <c r="A45" s="298">
        <v>39</v>
      </c>
      <c r="B45" s="405" t="s">
        <v>53</v>
      </c>
      <c r="C45" s="682"/>
      <c r="D45" s="682">
        <f>'[2]لبنان والمهجر 39'!$C$10:$T$10</f>
        <v>3.31</v>
      </c>
      <c r="E45" s="682"/>
      <c r="F45" s="682"/>
      <c r="G45" s="682"/>
      <c r="H45" s="682"/>
      <c r="I45" s="682">
        <f>'[2]لبنان والمهجر 39'!$C$10:$T$10</f>
        <v>9.08</v>
      </c>
      <c r="J45" s="682">
        <f>'[2]لبنان والمهجر 39'!$C$10:$T$10</f>
        <v>11.41</v>
      </c>
      <c r="K45" s="682"/>
      <c r="L45" s="682">
        <f>'[2]لبنان والمهجر 39'!$C$10:$T$10</f>
        <v>11.21</v>
      </c>
      <c r="M45" s="682"/>
      <c r="N45" s="682">
        <f>'[2]لبنان والمهجر 39'!$C$10:$T$10</f>
        <v>3.42</v>
      </c>
      <c r="O45" s="682"/>
      <c r="P45" s="682"/>
      <c r="Q45" s="682">
        <f>'[2]لبنان والمهجر 39'!$C$10:$T$10</f>
        <v>8.27</v>
      </c>
      <c r="R45" s="682">
        <v>0</v>
      </c>
      <c r="S45" s="682">
        <f>'[2]لبنان والمهجر 39'!$C$10:$T$10</f>
        <v>10.45</v>
      </c>
      <c r="T45" s="682">
        <f>'[2]لبنان والمهجر 39'!$C$10:$T$10</f>
        <v>8.5</v>
      </c>
      <c r="U45" s="777"/>
      <c r="V45" s="777"/>
      <c r="W45" s="777"/>
      <c r="X45" s="777"/>
      <c r="Y45" s="777"/>
      <c r="Z45" s="777"/>
      <c r="AA45" s="777"/>
      <c r="AB45" s="777"/>
      <c r="AC45" s="777"/>
      <c r="AD45" s="777"/>
      <c r="AE45" s="777"/>
      <c r="AF45" s="777"/>
    </row>
    <row r="46" spans="1:32" s="165" customFormat="1" ht="54.75" customHeight="1">
      <c r="A46" s="298">
        <v>40</v>
      </c>
      <c r="B46" s="406" t="s">
        <v>140</v>
      </c>
      <c r="C46" s="680">
        <v>4</v>
      </c>
      <c r="D46" s="680">
        <v>5.2</v>
      </c>
      <c r="E46" s="680">
        <v>5.3</v>
      </c>
      <c r="F46" s="680"/>
      <c r="G46" s="680"/>
      <c r="H46" s="680">
        <v>10.5</v>
      </c>
      <c r="I46" s="680"/>
      <c r="J46" s="680">
        <v>12.5</v>
      </c>
      <c r="K46" s="680">
        <v>13.5</v>
      </c>
      <c r="L46" s="680"/>
      <c r="M46" s="680">
        <v>1.5</v>
      </c>
      <c r="N46" s="680">
        <v>1.9</v>
      </c>
      <c r="O46" s="682">
        <v>2.58</v>
      </c>
      <c r="P46" s="680">
        <v>5</v>
      </c>
      <c r="Q46" s="680">
        <v>9.75</v>
      </c>
      <c r="R46" s="680">
        <v>10.75</v>
      </c>
      <c r="S46" s="680">
        <v>10.75</v>
      </c>
      <c r="T46" s="680">
        <v>11.5</v>
      </c>
      <c r="U46" s="777"/>
      <c r="V46" s="777"/>
      <c r="W46" s="777"/>
      <c r="X46" s="777"/>
      <c r="Y46" s="777"/>
      <c r="Z46" s="777"/>
      <c r="AA46" s="777"/>
      <c r="AB46" s="777"/>
      <c r="AC46" s="777"/>
      <c r="AD46" s="777"/>
      <c r="AE46" s="777"/>
      <c r="AF46" s="777"/>
    </row>
    <row r="47" spans="1:32" s="165" customFormat="1" ht="54.75" customHeight="1">
      <c r="A47" s="417">
        <v>41</v>
      </c>
      <c r="B47" s="467" t="s">
        <v>194</v>
      </c>
      <c r="C47" s="680"/>
      <c r="D47" s="680">
        <v>6</v>
      </c>
      <c r="E47" s="680">
        <v>6.875</v>
      </c>
      <c r="F47" s="680">
        <v>7.75</v>
      </c>
      <c r="G47" s="680"/>
      <c r="H47" s="680"/>
      <c r="I47" s="680"/>
      <c r="J47" s="680"/>
      <c r="K47" s="680"/>
      <c r="L47" s="680">
        <v>9.875</v>
      </c>
      <c r="M47" s="680"/>
      <c r="N47" s="680">
        <v>3.75</v>
      </c>
      <c r="O47" s="680">
        <v>4.25</v>
      </c>
      <c r="P47" s="680"/>
      <c r="Q47" s="680"/>
      <c r="R47" s="680"/>
      <c r="S47" s="680"/>
      <c r="T47" s="686"/>
      <c r="U47" s="777"/>
      <c r="V47" s="777"/>
      <c r="W47" s="777"/>
      <c r="X47" s="777"/>
      <c r="Y47" s="777"/>
      <c r="Z47" s="777"/>
      <c r="AA47" s="777"/>
      <c r="AB47" s="777"/>
      <c r="AC47" s="777"/>
      <c r="AD47" s="777"/>
      <c r="AE47" s="777"/>
      <c r="AF47" s="777"/>
    </row>
    <row r="48" spans="1:221" s="2" customFormat="1" ht="54.75" customHeight="1" thickBot="1">
      <c r="A48" s="794" t="s">
        <v>35</v>
      </c>
      <c r="B48" s="795"/>
      <c r="C48" s="687">
        <f>AVERAGE(C7:C47)</f>
        <v>3.3601515151515153</v>
      </c>
      <c r="D48" s="687">
        <f aca="true" t="shared" si="0" ref="D48:T48">AVERAGE(D7:D47)</f>
        <v>3.963030303030303</v>
      </c>
      <c r="E48" s="687">
        <f t="shared" si="0"/>
        <v>4.932878787878788</v>
      </c>
      <c r="F48" s="687">
        <f t="shared" si="0"/>
        <v>5.601578947368421</v>
      </c>
      <c r="G48" s="687">
        <f t="shared" si="0"/>
        <v>5.5</v>
      </c>
      <c r="H48" s="687">
        <f t="shared" si="0"/>
        <v>13.583333333333334</v>
      </c>
      <c r="I48" s="687">
        <f t="shared" si="0"/>
        <v>13.115555555555556</v>
      </c>
      <c r="J48" s="687">
        <f t="shared" si="0"/>
        <v>12.618529411764706</v>
      </c>
      <c r="K48" s="687">
        <f t="shared" si="0"/>
        <v>12.22</v>
      </c>
      <c r="L48" s="687">
        <f t="shared" si="0"/>
        <v>12.62309523809524</v>
      </c>
      <c r="M48" s="687">
        <f t="shared" si="0"/>
        <v>1.8281666666666667</v>
      </c>
      <c r="N48" s="687">
        <f t="shared" si="0"/>
        <v>2.450625</v>
      </c>
      <c r="O48" s="687">
        <f t="shared" si="0"/>
        <v>2.9309375</v>
      </c>
      <c r="P48" s="687">
        <f t="shared" si="0"/>
        <v>3.4627777777777777</v>
      </c>
      <c r="Q48" s="687">
        <f t="shared" si="0"/>
        <v>12.031764705882352</v>
      </c>
      <c r="R48" s="687">
        <f t="shared" si="0"/>
        <v>11.075217391304347</v>
      </c>
      <c r="S48" s="687">
        <f t="shared" si="0"/>
        <v>11.40590909090909</v>
      </c>
      <c r="T48" s="687">
        <f t="shared" si="0"/>
        <v>11.363333333333333</v>
      </c>
      <c r="U48" s="777"/>
      <c r="V48" s="777"/>
      <c r="W48" s="777"/>
      <c r="X48" s="777"/>
      <c r="Y48" s="777"/>
      <c r="Z48" s="777"/>
      <c r="AA48" s="777"/>
      <c r="AB48" s="777"/>
      <c r="AC48" s="777"/>
      <c r="AD48" s="777"/>
      <c r="AE48" s="777"/>
      <c r="AF48" s="777"/>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36"/>
      <c r="EA48" s="36"/>
      <c r="EB48" s="36"/>
      <c r="EC48" s="36"/>
      <c r="ED48" s="36"/>
      <c r="EE48" s="36"/>
      <c r="EF48" s="36"/>
      <c r="EG48" s="36"/>
      <c r="EH48" s="36"/>
      <c r="EI48" s="36"/>
      <c r="EJ48" s="36"/>
      <c r="EL48" s="36"/>
      <c r="EM48" s="36"/>
      <c r="EN48" s="36"/>
      <c r="EO48" s="36"/>
      <c r="EP48" s="36"/>
      <c r="EQ48" s="36"/>
      <c r="ER48" s="36"/>
      <c r="ES48" s="36"/>
      <c r="ET48" s="36"/>
      <c r="EU48" s="36"/>
      <c r="EV48" s="36"/>
      <c r="EW48" s="36"/>
      <c r="EX48" s="36"/>
      <c r="EY48" s="36"/>
      <c r="EZ48" s="36"/>
      <c r="FA48" s="36"/>
      <c r="FB48" s="36"/>
      <c r="FC48" s="36"/>
      <c r="FD48" s="36"/>
      <c r="FE48" s="36"/>
      <c r="FF48" s="36"/>
      <c r="FG48" s="36"/>
      <c r="FH48" s="36"/>
      <c r="FI48" s="36"/>
      <c r="FJ48" s="36"/>
      <c r="FK48" s="36"/>
      <c r="FL48" s="36"/>
      <c r="FM48" s="36"/>
      <c r="FN48" s="36"/>
      <c r="FO48" s="36"/>
      <c r="FP48" s="36"/>
      <c r="FQ48" s="36"/>
      <c r="FR48" s="36"/>
      <c r="FS48" s="36"/>
      <c r="FT48" s="36"/>
      <c r="FU48" s="36"/>
      <c r="FV48" s="36"/>
      <c r="FW48" s="36"/>
      <c r="FX48" s="36"/>
      <c r="FY48" s="36"/>
      <c r="FZ48" s="36"/>
      <c r="GA48" s="36"/>
      <c r="GB48" s="36"/>
      <c r="GC48" s="36"/>
      <c r="GD48" s="36"/>
      <c r="GE48" s="36"/>
      <c r="GF48" s="36"/>
      <c r="GG48" s="36"/>
      <c r="GH48" s="36"/>
      <c r="GI48" s="36"/>
      <c r="GJ48" s="36"/>
      <c r="GK48" s="36"/>
      <c r="GL48" s="36"/>
      <c r="GM48" s="36"/>
      <c r="GN48" s="36"/>
      <c r="GO48" s="36"/>
      <c r="GP48" s="36"/>
      <c r="GQ48" s="36"/>
      <c r="GR48" s="36"/>
      <c r="GS48" s="36"/>
      <c r="GT48" s="36"/>
      <c r="GU48" s="36"/>
      <c r="GV48" s="36"/>
      <c r="GW48" s="36"/>
      <c r="GX48" s="36"/>
      <c r="GY48" s="36"/>
      <c r="GZ48" s="36"/>
      <c r="HA48" s="36"/>
      <c r="HB48" s="36"/>
      <c r="HC48" s="36"/>
      <c r="HD48" s="36"/>
      <c r="HE48" s="36"/>
      <c r="HF48" s="36"/>
      <c r="HG48" s="36"/>
      <c r="HH48" s="36"/>
      <c r="HI48" s="36"/>
      <c r="HJ48" s="36"/>
      <c r="HK48" s="36"/>
      <c r="HL48" s="36"/>
      <c r="HM48" s="36"/>
    </row>
    <row r="49" spans="1:256" s="2" customFormat="1" ht="42.75" customHeight="1">
      <c r="A49" s="738" t="s">
        <v>232</v>
      </c>
      <c r="B49" s="738"/>
      <c r="C49" s="738"/>
      <c r="D49" s="738"/>
      <c r="E49" s="738"/>
      <c r="F49" s="738"/>
      <c r="G49" s="738"/>
      <c r="H49" s="738"/>
      <c r="I49" s="738"/>
      <c r="J49" s="738"/>
      <c r="K49" s="738"/>
      <c r="L49" s="738"/>
      <c r="M49" s="738"/>
      <c r="N49" s="738"/>
      <c r="O49" s="738"/>
      <c r="P49" s="738"/>
      <c r="Q49" s="738"/>
      <c r="R49" s="738"/>
      <c r="S49" s="738"/>
      <c r="T49" s="738"/>
      <c r="U49" s="777"/>
      <c r="V49" s="777"/>
      <c r="W49" s="777"/>
      <c r="X49" s="777"/>
      <c r="Y49" s="777"/>
      <c r="Z49" s="777"/>
      <c r="AA49" s="777"/>
      <c r="AB49" s="777"/>
      <c r="AC49" s="777"/>
      <c r="AD49" s="777"/>
      <c r="AE49" s="777"/>
      <c r="AF49" s="777"/>
      <c r="AG49" s="359"/>
      <c r="AH49" s="354"/>
      <c r="AI49" s="359"/>
      <c r="AJ49" s="354"/>
      <c r="AK49" s="359"/>
      <c r="AL49" s="354"/>
      <c r="AM49" s="359"/>
      <c r="AN49" s="354"/>
      <c r="AO49" s="359"/>
      <c r="AP49" s="354"/>
      <c r="AQ49" s="359"/>
      <c r="AR49" s="354"/>
      <c r="AS49" s="359"/>
      <c r="AT49" s="354"/>
      <c r="AU49" s="359"/>
      <c r="AV49" s="354"/>
      <c r="AW49" s="359"/>
      <c r="AX49" s="354"/>
      <c r="AY49" s="359"/>
      <c r="AZ49" s="354"/>
      <c r="BA49" s="359"/>
      <c r="BB49" s="354"/>
      <c r="BC49" s="359"/>
      <c r="BD49" s="354"/>
      <c r="BE49" s="359"/>
      <c r="BF49" s="354"/>
      <c r="BG49" s="359"/>
      <c r="BH49" s="354"/>
      <c r="BI49" s="359"/>
      <c r="BJ49" s="354"/>
      <c r="BK49" s="359"/>
      <c r="BL49" s="354"/>
      <c r="BM49" s="359"/>
      <c r="BN49" s="354"/>
      <c r="BO49" s="359"/>
      <c r="BP49" s="354"/>
      <c r="BQ49" s="359"/>
      <c r="BR49" s="354"/>
      <c r="BS49" s="359"/>
      <c r="BT49" s="354"/>
      <c r="BU49" s="359"/>
      <c r="BV49" s="354"/>
      <c r="BW49" s="359"/>
      <c r="BX49" s="354"/>
      <c r="BY49" s="359"/>
      <c r="BZ49" s="354"/>
      <c r="CA49" s="359"/>
      <c r="CB49" s="354"/>
      <c r="CC49" s="359"/>
      <c r="CD49" s="354"/>
      <c r="CE49" s="359"/>
      <c r="CF49" s="354"/>
      <c r="CG49" s="359"/>
      <c r="CH49" s="354"/>
      <c r="CI49" s="359"/>
      <c r="CJ49" s="354"/>
      <c r="CK49" s="359"/>
      <c r="CL49" s="354"/>
      <c r="CM49" s="359"/>
      <c r="CN49" s="354"/>
      <c r="CO49" s="359"/>
      <c r="CP49" s="354"/>
      <c r="CQ49" s="359"/>
      <c r="CR49" s="354"/>
      <c r="CS49" s="359"/>
      <c r="CT49" s="354"/>
      <c r="CU49" s="359"/>
      <c r="CV49" s="354"/>
      <c r="CW49" s="359"/>
      <c r="CX49" s="354"/>
      <c r="CY49" s="359"/>
      <c r="CZ49" s="354"/>
      <c r="DA49" s="359"/>
      <c r="DB49" s="354"/>
      <c r="DC49" s="359"/>
      <c r="DD49" s="354"/>
      <c r="DE49" s="359"/>
      <c r="DF49" s="354"/>
      <c r="DG49" s="359"/>
      <c r="DH49" s="354"/>
      <c r="DI49" s="359"/>
      <c r="DJ49" s="354"/>
      <c r="DK49" s="359"/>
      <c r="DL49" s="354"/>
      <c r="DM49" s="359"/>
      <c r="DN49" s="354"/>
      <c r="DO49" s="359"/>
      <c r="DP49" s="354"/>
      <c r="DQ49" s="359"/>
      <c r="DR49" s="354"/>
      <c r="DS49" s="359"/>
      <c r="DT49" s="354"/>
      <c r="DU49" s="359"/>
      <c r="DV49" s="354"/>
      <c r="DW49" s="359"/>
      <c r="DX49" s="354"/>
      <c r="DY49" s="359"/>
      <c r="DZ49" s="354"/>
      <c r="EA49" s="359"/>
      <c r="EB49" s="354"/>
      <c r="EC49" s="359"/>
      <c r="ED49" s="354"/>
      <c r="EE49" s="359"/>
      <c r="EF49" s="354"/>
      <c r="EG49" s="359"/>
      <c r="EH49" s="354"/>
      <c r="EI49" s="359"/>
      <c r="EJ49" s="354"/>
      <c r="EK49" s="352"/>
      <c r="EL49" s="354"/>
      <c r="EM49" s="359"/>
      <c r="EN49" s="354"/>
      <c r="EO49" s="359"/>
      <c r="EP49" s="354"/>
      <c r="EQ49" s="359"/>
      <c r="ER49" s="354"/>
      <c r="ES49" s="359"/>
      <c r="ET49" s="354"/>
      <c r="EU49" s="359"/>
      <c r="EV49" s="354"/>
      <c r="EW49" s="359"/>
      <c r="EX49" s="354"/>
      <c r="EY49" s="359"/>
      <c r="EZ49" s="354"/>
      <c r="FA49" s="359"/>
      <c r="FB49" s="354"/>
      <c r="FC49" s="359"/>
      <c r="FD49" s="354"/>
      <c r="FE49" s="359"/>
      <c r="FF49" s="354"/>
      <c r="FG49" s="359"/>
      <c r="FH49" s="354"/>
      <c r="FI49" s="359"/>
      <c r="FJ49" s="354"/>
      <c r="FK49" s="359"/>
      <c r="FL49" s="354"/>
      <c r="FM49" s="359"/>
      <c r="FN49" s="354"/>
      <c r="FO49" s="359"/>
      <c r="FP49" s="354"/>
      <c r="FQ49" s="359"/>
      <c r="FR49" s="354"/>
      <c r="FS49" s="359"/>
      <c r="FT49" s="354"/>
      <c r="FU49" s="359"/>
      <c r="FV49" s="354"/>
      <c r="FW49" s="359"/>
      <c r="FX49" s="354"/>
      <c r="FY49" s="359"/>
      <c r="FZ49" s="354"/>
      <c r="GA49" s="359"/>
      <c r="GB49" s="354"/>
      <c r="GC49" s="359"/>
      <c r="GD49" s="354"/>
      <c r="GE49" s="359"/>
      <c r="GF49" s="354"/>
      <c r="GG49" s="359"/>
      <c r="GH49" s="354"/>
      <c r="GI49" s="359"/>
      <c r="GJ49" s="354"/>
      <c r="GK49" s="359"/>
      <c r="GL49" s="354"/>
      <c r="GM49" s="359"/>
      <c r="GN49" s="354"/>
      <c r="GO49" s="359"/>
      <c r="GP49" s="354"/>
      <c r="GQ49" s="359"/>
      <c r="GR49" s="354"/>
      <c r="GS49" s="359"/>
      <c r="GT49" s="354"/>
      <c r="GU49" s="359"/>
      <c r="GV49" s="354"/>
      <c r="GW49" s="359"/>
      <c r="GX49" s="354"/>
      <c r="GY49" s="359"/>
      <c r="GZ49" s="354"/>
      <c r="HA49" s="359"/>
      <c r="HB49" s="354"/>
      <c r="HC49" s="359"/>
      <c r="HD49" s="354"/>
      <c r="HE49" s="359"/>
      <c r="HF49" s="354"/>
      <c r="HG49" s="359"/>
      <c r="HH49" s="354"/>
      <c r="HI49" s="359"/>
      <c r="HJ49" s="354"/>
      <c r="HK49" s="359"/>
      <c r="HL49" s="354"/>
      <c r="HM49" s="359"/>
      <c r="HN49" s="353"/>
      <c r="HO49" s="352"/>
      <c r="HP49" s="353"/>
      <c r="HQ49" s="352"/>
      <c r="HR49" s="353"/>
      <c r="HS49" s="352"/>
      <c r="HT49" s="353"/>
      <c r="HU49" s="352"/>
      <c r="HV49" s="353"/>
      <c r="HW49" s="352"/>
      <c r="HX49" s="353"/>
      <c r="HY49" s="352"/>
      <c r="HZ49" s="353"/>
      <c r="IA49" s="352"/>
      <c r="IB49" s="353"/>
      <c r="IC49" s="352"/>
      <c r="ID49" s="353"/>
      <c r="IE49" s="352"/>
      <c r="IF49" s="353"/>
      <c r="IG49" s="352"/>
      <c r="IH49" s="353"/>
      <c r="II49" s="352"/>
      <c r="IJ49" s="353"/>
      <c r="IK49" s="352"/>
      <c r="IL49" s="353"/>
      <c r="IM49" s="352"/>
      <c r="IN49" s="353"/>
      <c r="IO49" s="352"/>
      <c r="IP49" s="353"/>
      <c r="IQ49" s="352"/>
      <c r="IR49" s="353"/>
      <c r="IS49" s="352"/>
      <c r="IT49" s="353"/>
      <c r="IU49" s="352"/>
      <c r="IV49" s="353"/>
    </row>
    <row r="50" spans="1:256" ht="40.5" customHeight="1">
      <c r="A50" s="739" t="s">
        <v>234</v>
      </c>
      <c r="B50" s="739"/>
      <c r="C50" s="739"/>
      <c r="D50" s="739"/>
      <c r="E50" s="739"/>
      <c r="F50" s="739"/>
      <c r="G50" s="739"/>
      <c r="H50" s="739"/>
      <c r="I50" s="739"/>
      <c r="J50" s="739"/>
      <c r="K50" s="739"/>
      <c r="L50" s="739"/>
      <c r="M50" s="739"/>
      <c r="N50" s="739"/>
      <c r="O50" s="739"/>
      <c r="P50" s="739"/>
      <c r="Q50" s="739"/>
      <c r="R50" s="739"/>
      <c r="S50" s="739"/>
      <c r="T50" s="739"/>
      <c r="U50" s="777"/>
      <c r="V50" s="777"/>
      <c r="W50" s="777"/>
      <c r="X50" s="777"/>
      <c r="Y50" s="777"/>
      <c r="Z50" s="777"/>
      <c r="AA50" s="777"/>
      <c r="AB50" s="777"/>
      <c r="AC50" s="777"/>
      <c r="AD50" s="777"/>
      <c r="AE50" s="777"/>
      <c r="AF50" s="777"/>
      <c r="AG50" s="359"/>
      <c r="AH50" s="354"/>
      <c r="AI50" s="359"/>
      <c r="AJ50" s="354"/>
      <c r="AK50" s="359"/>
      <c r="AL50" s="354"/>
      <c r="AM50" s="359"/>
      <c r="AN50" s="354"/>
      <c r="AO50" s="359"/>
      <c r="AP50" s="354"/>
      <c r="AQ50" s="359"/>
      <c r="AR50" s="354"/>
      <c r="AS50" s="359"/>
      <c r="AT50" s="354"/>
      <c r="AU50" s="359"/>
      <c r="AV50" s="354"/>
      <c r="AW50" s="359"/>
      <c r="AX50" s="354"/>
      <c r="AY50" s="359"/>
      <c r="AZ50" s="354"/>
      <c r="BA50" s="359"/>
      <c r="BB50" s="354"/>
      <c r="BC50" s="359"/>
      <c r="BD50" s="354"/>
      <c r="BE50" s="359"/>
      <c r="BF50" s="354"/>
      <c r="BG50" s="359"/>
      <c r="BH50" s="354"/>
      <c r="BI50" s="359"/>
      <c r="BJ50" s="354"/>
      <c r="BK50" s="359"/>
      <c r="BL50" s="354"/>
      <c r="BM50" s="359"/>
      <c r="BN50" s="354"/>
      <c r="BO50" s="359"/>
      <c r="BP50" s="354"/>
      <c r="BQ50" s="359"/>
      <c r="BR50" s="354"/>
      <c r="BS50" s="359"/>
      <c r="BT50" s="354"/>
      <c r="BU50" s="359"/>
      <c r="BV50" s="354"/>
      <c r="BW50" s="359"/>
      <c r="BX50" s="354"/>
      <c r="BY50" s="359"/>
      <c r="BZ50" s="354"/>
      <c r="CA50" s="359"/>
      <c r="CB50" s="354"/>
      <c r="CC50" s="359"/>
      <c r="CD50" s="354"/>
      <c r="CE50" s="359"/>
      <c r="CF50" s="354"/>
      <c r="CG50" s="359"/>
      <c r="CH50" s="354"/>
      <c r="CI50" s="359"/>
      <c r="CJ50" s="354"/>
      <c r="CK50" s="359"/>
      <c r="CL50" s="354"/>
      <c r="CM50" s="359"/>
      <c r="CN50" s="354"/>
      <c r="CO50" s="359"/>
      <c r="CP50" s="354"/>
      <c r="CQ50" s="359"/>
      <c r="CR50" s="354"/>
      <c r="CS50" s="359"/>
      <c r="CT50" s="354"/>
      <c r="CU50" s="359"/>
      <c r="CV50" s="354"/>
      <c r="CW50" s="359"/>
      <c r="CX50" s="354"/>
      <c r="CY50" s="359"/>
      <c r="CZ50" s="354"/>
      <c r="DA50" s="359"/>
      <c r="DB50" s="354"/>
      <c r="DC50" s="359"/>
      <c r="DD50" s="354"/>
      <c r="DE50" s="359"/>
      <c r="DF50" s="354"/>
      <c r="DG50" s="359"/>
      <c r="DH50" s="354"/>
      <c r="DI50" s="359"/>
      <c r="DJ50" s="354"/>
      <c r="DK50" s="359"/>
      <c r="DL50" s="354"/>
      <c r="DM50" s="359"/>
      <c r="DN50" s="354"/>
      <c r="DO50" s="359"/>
      <c r="DP50" s="354"/>
      <c r="DQ50" s="359"/>
      <c r="DR50" s="354"/>
      <c r="DS50" s="359"/>
      <c r="DT50" s="354"/>
      <c r="DU50" s="359"/>
      <c r="DV50" s="354"/>
      <c r="DW50" s="359"/>
      <c r="DX50" s="354"/>
      <c r="DY50" s="359"/>
      <c r="DZ50" s="354"/>
      <c r="EA50" s="359"/>
      <c r="EB50" s="354"/>
      <c r="EC50" s="359"/>
      <c r="ED50" s="354"/>
      <c r="EE50" s="359"/>
      <c r="EF50" s="354"/>
      <c r="EG50" s="359"/>
      <c r="EH50" s="354"/>
      <c r="EI50" s="359"/>
      <c r="EJ50" s="354"/>
      <c r="EK50" s="352"/>
      <c r="EL50" s="354"/>
      <c r="EM50" s="359"/>
      <c r="EN50" s="354"/>
      <c r="EO50" s="359"/>
      <c r="EP50" s="354"/>
      <c r="EQ50" s="359"/>
      <c r="ER50" s="354"/>
      <c r="ES50" s="359"/>
      <c r="ET50" s="354"/>
      <c r="EU50" s="359"/>
      <c r="EV50" s="354"/>
      <c r="EW50" s="359"/>
      <c r="EX50" s="354"/>
      <c r="EY50" s="359"/>
      <c r="EZ50" s="354"/>
      <c r="FA50" s="359"/>
      <c r="FB50" s="354"/>
      <c r="FC50" s="359"/>
      <c r="FD50" s="354"/>
      <c r="FE50" s="359"/>
      <c r="FF50" s="354"/>
      <c r="FG50" s="359"/>
      <c r="FH50" s="354"/>
      <c r="FI50" s="359"/>
      <c r="FJ50" s="354"/>
      <c r="FK50" s="359"/>
      <c r="FL50" s="354"/>
      <c r="FM50" s="359"/>
      <c r="FN50" s="354"/>
      <c r="FO50" s="359"/>
      <c r="FP50" s="354"/>
      <c r="FQ50" s="359"/>
      <c r="FR50" s="354"/>
      <c r="FS50" s="359"/>
      <c r="FT50" s="354"/>
      <c r="FU50" s="359"/>
      <c r="FV50" s="354"/>
      <c r="FW50" s="359"/>
      <c r="FX50" s="354"/>
      <c r="FY50" s="359"/>
      <c r="FZ50" s="354"/>
      <c r="GA50" s="359"/>
      <c r="GB50" s="354"/>
      <c r="GC50" s="359"/>
      <c r="GD50" s="354"/>
      <c r="GE50" s="359"/>
      <c r="GF50" s="354"/>
      <c r="GG50" s="359"/>
      <c r="GH50" s="354"/>
      <c r="GI50" s="359"/>
      <c r="GJ50" s="354"/>
      <c r="GK50" s="359"/>
      <c r="GL50" s="354"/>
      <c r="GM50" s="359"/>
      <c r="GN50" s="354"/>
      <c r="GO50" s="359"/>
      <c r="GP50" s="354"/>
      <c r="GQ50" s="359"/>
      <c r="GR50" s="354"/>
      <c r="GS50" s="359"/>
      <c r="GT50" s="354"/>
      <c r="GU50" s="359"/>
      <c r="GV50" s="354"/>
      <c r="GW50" s="359"/>
      <c r="GX50" s="354"/>
      <c r="GY50" s="359"/>
      <c r="GZ50" s="354"/>
      <c r="HA50" s="359"/>
      <c r="HB50" s="354"/>
      <c r="HC50" s="359"/>
      <c r="HD50" s="354"/>
      <c r="HE50" s="359"/>
      <c r="HF50" s="354"/>
      <c r="HG50" s="359"/>
      <c r="HH50" s="354"/>
      <c r="HI50" s="359"/>
      <c r="HJ50" s="354"/>
      <c r="HK50" s="359"/>
      <c r="HL50" s="354"/>
      <c r="HM50" s="359"/>
      <c r="HN50" s="354"/>
      <c r="HO50" s="352"/>
      <c r="HP50" s="354"/>
      <c r="HQ50" s="352"/>
      <c r="HR50" s="354"/>
      <c r="HS50" s="352"/>
      <c r="HT50" s="354"/>
      <c r="HU50" s="352"/>
      <c r="HV50" s="354"/>
      <c r="HW50" s="352"/>
      <c r="HX50" s="354"/>
      <c r="HY50" s="352"/>
      <c r="HZ50" s="354"/>
      <c r="IA50" s="352"/>
      <c r="IB50" s="354"/>
      <c r="IC50" s="352"/>
      <c r="ID50" s="354"/>
      <c r="IE50" s="352"/>
      <c r="IF50" s="354"/>
      <c r="IG50" s="352"/>
      <c r="IH50" s="354"/>
      <c r="II50" s="352"/>
      <c r="IJ50" s="354"/>
      <c r="IK50" s="352"/>
      <c r="IL50" s="354"/>
      <c r="IM50" s="352"/>
      <c r="IN50" s="354"/>
      <c r="IO50" s="352"/>
      <c r="IP50" s="354"/>
      <c r="IQ50" s="352"/>
      <c r="IR50" s="354"/>
      <c r="IS50" s="352"/>
      <c r="IT50" s="354"/>
      <c r="IU50" s="352"/>
      <c r="IV50" s="354"/>
    </row>
    <row r="51" spans="1:221" ht="70.5" customHeight="1" thickBot="1">
      <c r="A51" s="790" t="s">
        <v>165</v>
      </c>
      <c r="B51" s="790"/>
      <c r="C51" s="790"/>
      <c r="D51" s="790"/>
      <c r="E51" s="790"/>
      <c r="F51" s="790"/>
      <c r="G51" s="790"/>
      <c r="H51" s="790"/>
      <c r="I51" s="790"/>
      <c r="J51" s="790"/>
      <c r="K51" s="790"/>
      <c r="L51" s="790"/>
      <c r="M51" s="790"/>
      <c r="N51" s="790"/>
      <c r="O51" s="790"/>
      <c r="P51" s="790"/>
      <c r="Q51" s="790"/>
      <c r="R51" s="790"/>
      <c r="S51" s="790"/>
      <c r="T51" s="790"/>
      <c r="U51" s="777"/>
      <c r="V51" s="777"/>
      <c r="W51" s="777"/>
      <c r="X51" s="777"/>
      <c r="Y51" s="777"/>
      <c r="Z51" s="777"/>
      <c r="AA51" s="777"/>
      <c r="AB51" s="777"/>
      <c r="AC51" s="777"/>
      <c r="AD51" s="777"/>
      <c r="AE51" s="777"/>
      <c r="AF51" s="777"/>
      <c r="AG51" s="36"/>
      <c r="AH51" s="36"/>
      <c r="AI51" s="36"/>
      <c r="AJ51" s="36"/>
      <c r="AK51" s="36"/>
      <c r="AL51" s="36"/>
      <c r="AM51" s="36"/>
      <c r="AN51" s="36"/>
      <c r="AO51" s="36"/>
      <c r="AP51" s="36"/>
      <c r="AQ51" s="36"/>
      <c r="AR51" s="36"/>
      <c r="AS51" s="36"/>
      <c r="AT51" s="36"/>
      <c r="AU51" s="36"/>
      <c r="AV51" s="36"/>
      <c r="AW51" s="36"/>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row>
    <row r="52" spans="1:49" ht="50.25" customHeight="1" thickTop="1">
      <c r="A52" s="797" t="s">
        <v>0</v>
      </c>
      <c r="B52" s="798"/>
      <c r="C52" s="791" t="s">
        <v>55</v>
      </c>
      <c r="D52" s="792"/>
      <c r="E52" s="792"/>
      <c r="F52" s="792"/>
      <c r="G52" s="792"/>
      <c r="H52" s="792"/>
      <c r="I52" s="792"/>
      <c r="J52" s="792"/>
      <c r="K52" s="792"/>
      <c r="L52" s="793"/>
      <c r="M52" s="791" t="s">
        <v>2</v>
      </c>
      <c r="N52" s="792"/>
      <c r="O52" s="792"/>
      <c r="P52" s="792"/>
      <c r="Q52" s="792"/>
      <c r="R52" s="792"/>
      <c r="S52" s="792"/>
      <c r="T52" s="793"/>
      <c r="U52" s="777"/>
      <c r="V52" s="777"/>
      <c r="W52" s="777"/>
      <c r="X52" s="777"/>
      <c r="Y52" s="777"/>
      <c r="Z52" s="777"/>
      <c r="AA52" s="777"/>
      <c r="AB52" s="777"/>
      <c r="AC52" s="777"/>
      <c r="AD52" s="777"/>
      <c r="AE52" s="777"/>
      <c r="AF52" s="777"/>
      <c r="AG52" s="2"/>
      <c r="AH52" s="2"/>
      <c r="AI52" s="2"/>
      <c r="AJ52" s="2"/>
      <c r="AK52" s="2"/>
      <c r="AL52" s="2"/>
      <c r="AM52" s="2"/>
      <c r="AN52" s="2"/>
      <c r="AO52" s="2"/>
      <c r="AP52" s="2"/>
      <c r="AQ52" s="2"/>
      <c r="AR52" s="2"/>
      <c r="AS52" s="2"/>
      <c r="AT52" s="2"/>
      <c r="AU52" s="2"/>
      <c r="AV52" s="2"/>
      <c r="AW52" s="2"/>
    </row>
    <row r="53" spans="1:49" ht="50.25" customHeight="1">
      <c r="A53" s="799"/>
      <c r="B53" s="800"/>
      <c r="C53" s="771" t="s">
        <v>3</v>
      </c>
      <c r="D53" s="772"/>
      <c r="E53" s="772"/>
      <c r="F53" s="772"/>
      <c r="G53" s="773"/>
      <c r="H53" s="771" t="s">
        <v>40</v>
      </c>
      <c r="I53" s="772"/>
      <c r="J53" s="772"/>
      <c r="K53" s="772"/>
      <c r="L53" s="773"/>
      <c r="M53" s="771" t="s">
        <v>5</v>
      </c>
      <c r="N53" s="772"/>
      <c r="O53" s="772"/>
      <c r="P53" s="773"/>
      <c r="Q53" s="771" t="s">
        <v>82</v>
      </c>
      <c r="R53" s="772"/>
      <c r="S53" s="772"/>
      <c r="T53" s="773"/>
      <c r="U53" s="777"/>
      <c r="V53" s="777"/>
      <c r="W53" s="777"/>
      <c r="X53" s="777"/>
      <c r="Y53" s="777"/>
      <c r="Z53" s="777"/>
      <c r="AA53" s="777"/>
      <c r="AB53" s="777"/>
      <c r="AC53" s="777"/>
      <c r="AD53" s="777"/>
      <c r="AE53" s="777"/>
      <c r="AF53" s="777"/>
      <c r="AG53" s="2"/>
      <c r="AH53" s="2"/>
      <c r="AI53" s="2"/>
      <c r="AJ53" s="2"/>
      <c r="AK53" s="2"/>
      <c r="AL53" s="2"/>
      <c r="AM53" s="2"/>
      <c r="AN53" s="2"/>
      <c r="AO53" s="2"/>
      <c r="AP53" s="2"/>
      <c r="AQ53" s="2"/>
      <c r="AR53" s="2"/>
      <c r="AS53" s="2"/>
      <c r="AT53" s="2"/>
      <c r="AU53" s="2"/>
      <c r="AV53" s="2"/>
      <c r="AW53" s="2"/>
    </row>
    <row r="54" spans="1:49" ht="50.25" customHeight="1">
      <c r="A54" s="799"/>
      <c r="B54" s="800"/>
      <c r="C54" s="779" t="s">
        <v>7</v>
      </c>
      <c r="D54" s="771" t="s">
        <v>8</v>
      </c>
      <c r="E54" s="772"/>
      <c r="F54" s="772"/>
      <c r="G54" s="773"/>
      <c r="H54" s="779" t="s">
        <v>77</v>
      </c>
      <c r="I54" s="779" t="s">
        <v>10</v>
      </c>
      <c r="J54" s="771" t="s">
        <v>11</v>
      </c>
      <c r="K54" s="772"/>
      <c r="L54" s="773"/>
      <c r="M54" s="779" t="s">
        <v>36</v>
      </c>
      <c r="N54" s="771" t="s">
        <v>12</v>
      </c>
      <c r="O54" s="772"/>
      <c r="P54" s="773"/>
      <c r="Q54" s="771" t="s">
        <v>11</v>
      </c>
      <c r="R54" s="772"/>
      <c r="S54" s="772"/>
      <c r="T54" s="773"/>
      <c r="U54" s="777"/>
      <c r="V54" s="777"/>
      <c r="W54" s="777"/>
      <c r="X54" s="777"/>
      <c r="Y54" s="777"/>
      <c r="Z54" s="777"/>
      <c r="AA54" s="777"/>
      <c r="AB54" s="777"/>
      <c r="AC54" s="777"/>
      <c r="AD54" s="777"/>
      <c r="AE54" s="777"/>
      <c r="AF54" s="777"/>
      <c r="AG54" s="2"/>
      <c r="AH54" s="2"/>
      <c r="AI54" s="2"/>
      <c r="AJ54" s="2"/>
      <c r="AK54" s="2"/>
      <c r="AL54" s="2"/>
      <c r="AM54" s="2"/>
      <c r="AN54" s="2"/>
      <c r="AO54" s="2"/>
      <c r="AP54" s="2"/>
      <c r="AQ54" s="2"/>
      <c r="AR54" s="2"/>
      <c r="AS54" s="2"/>
      <c r="AT54" s="2"/>
      <c r="AU54" s="2"/>
      <c r="AV54" s="2"/>
      <c r="AW54" s="2"/>
    </row>
    <row r="55" spans="1:49" ht="377.25" customHeight="1" thickBot="1">
      <c r="A55" s="801"/>
      <c r="B55" s="802"/>
      <c r="C55" s="780"/>
      <c r="D55" s="358" t="s">
        <v>13</v>
      </c>
      <c r="E55" s="358" t="s">
        <v>14</v>
      </c>
      <c r="F55" s="358" t="s">
        <v>15</v>
      </c>
      <c r="G55" s="358" t="s">
        <v>16</v>
      </c>
      <c r="H55" s="780"/>
      <c r="I55" s="780"/>
      <c r="J55" s="358" t="s">
        <v>17</v>
      </c>
      <c r="K55" s="358" t="s">
        <v>18</v>
      </c>
      <c r="L55" s="358" t="s">
        <v>19</v>
      </c>
      <c r="M55" s="780"/>
      <c r="N55" s="358" t="s">
        <v>20</v>
      </c>
      <c r="O55" s="358" t="s">
        <v>21</v>
      </c>
      <c r="P55" s="358" t="s">
        <v>22</v>
      </c>
      <c r="Q55" s="358" t="s">
        <v>23</v>
      </c>
      <c r="R55" s="358" t="s">
        <v>24</v>
      </c>
      <c r="S55" s="358" t="s">
        <v>25</v>
      </c>
      <c r="T55" s="358" t="s">
        <v>58</v>
      </c>
      <c r="U55" s="777"/>
      <c r="V55" s="777"/>
      <c r="W55" s="777"/>
      <c r="X55" s="777"/>
      <c r="Y55" s="777"/>
      <c r="Z55" s="777"/>
      <c r="AA55" s="777"/>
      <c r="AB55" s="777"/>
      <c r="AC55" s="777"/>
      <c r="AD55" s="777"/>
      <c r="AE55" s="777"/>
      <c r="AF55" s="777"/>
      <c r="AG55" s="2"/>
      <c r="AH55" s="2"/>
      <c r="AI55" s="2"/>
      <c r="AJ55" s="2"/>
      <c r="AK55" s="2"/>
      <c r="AL55" s="2"/>
      <c r="AM55" s="2"/>
      <c r="AN55" s="2"/>
      <c r="AO55" s="2"/>
      <c r="AP55" s="2"/>
      <c r="AQ55" s="2"/>
      <c r="AR55" s="2"/>
      <c r="AS55" s="2"/>
      <c r="AT55" s="2"/>
      <c r="AU55" s="2"/>
      <c r="AV55" s="2"/>
      <c r="AW55" s="2"/>
    </row>
    <row r="56" spans="1:32" s="315" customFormat="1" ht="63" customHeight="1" thickBot="1">
      <c r="A56" s="317">
        <v>1</v>
      </c>
      <c r="B56" s="305" t="s">
        <v>134</v>
      </c>
      <c r="C56" s="471">
        <v>4</v>
      </c>
      <c r="D56" s="471">
        <v>5</v>
      </c>
      <c r="E56" s="471">
        <v>6</v>
      </c>
      <c r="F56" s="471">
        <v>7</v>
      </c>
      <c r="G56" s="472"/>
      <c r="H56" s="472"/>
      <c r="I56" s="472"/>
      <c r="J56" s="471"/>
      <c r="K56" s="471">
        <v>6</v>
      </c>
      <c r="L56" s="471">
        <v>6</v>
      </c>
      <c r="M56" s="471">
        <v>1</v>
      </c>
      <c r="N56" s="471">
        <v>1</v>
      </c>
      <c r="O56" s="472">
        <v>1.5</v>
      </c>
      <c r="P56" s="471"/>
      <c r="Q56" s="471"/>
      <c r="R56" s="471"/>
      <c r="S56" s="471"/>
      <c r="T56" s="471"/>
      <c r="U56" s="777"/>
      <c r="V56" s="777"/>
      <c r="W56" s="777"/>
      <c r="X56" s="777"/>
      <c r="Y56" s="777"/>
      <c r="Z56" s="777"/>
      <c r="AA56" s="777"/>
      <c r="AB56" s="777"/>
      <c r="AC56" s="777"/>
      <c r="AD56" s="777"/>
      <c r="AE56" s="777"/>
      <c r="AF56" s="777"/>
    </row>
    <row r="57" spans="1:32" s="315" customFormat="1" ht="60.75" customHeight="1" thickBot="1">
      <c r="A57" s="318">
        <v>2</v>
      </c>
      <c r="B57" s="141" t="s">
        <v>76</v>
      </c>
      <c r="C57" s="471">
        <v>3</v>
      </c>
      <c r="D57" s="471">
        <v>2</v>
      </c>
      <c r="E57" s="471">
        <v>3</v>
      </c>
      <c r="F57" s="471">
        <v>4</v>
      </c>
      <c r="G57" s="472"/>
      <c r="H57" s="472">
        <v>14</v>
      </c>
      <c r="I57" s="472">
        <v>14</v>
      </c>
      <c r="J57" s="471">
        <v>8</v>
      </c>
      <c r="K57" s="471">
        <v>10</v>
      </c>
      <c r="L57" s="471">
        <v>12</v>
      </c>
      <c r="M57" s="471"/>
      <c r="N57" s="471"/>
      <c r="O57" s="471"/>
      <c r="P57" s="471"/>
      <c r="Q57" s="471"/>
      <c r="R57" s="471"/>
      <c r="S57" s="471"/>
      <c r="T57" s="471"/>
      <c r="U57" s="777"/>
      <c r="V57" s="777"/>
      <c r="W57" s="777"/>
      <c r="X57" s="777"/>
      <c r="Y57" s="777"/>
      <c r="Z57" s="777"/>
      <c r="AA57" s="777"/>
      <c r="AB57" s="777"/>
      <c r="AC57" s="777"/>
      <c r="AD57" s="777"/>
      <c r="AE57" s="777"/>
      <c r="AF57" s="777"/>
    </row>
    <row r="58" spans="1:32" s="315" customFormat="1" ht="49.5" customHeight="1" thickBot="1">
      <c r="A58" s="318">
        <v>3</v>
      </c>
      <c r="B58" s="141" t="s">
        <v>135</v>
      </c>
      <c r="C58" s="473">
        <v>3</v>
      </c>
      <c r="D58" s="473">
        <v>3.5</v>
      </c>
      <c r="E58" s="473">
        <v>4</v>
      </c>
      <c r="F58" s="473">
        <v>5</v>
      </c>
      <c r="G58" s="473"/>
      <c r="H58" s="473">
        <v>10</v>
      </c>
      <c r="I58" s="473">
        <v>10</v>
      </c>
      <c r="J58" s="473">
        <v>8</v>
      </c>
      <c r="K58" s="473">
        <v>10</v>
      </c>
      <c r="L58" s="473">
        <v>10</v>
      </c>
      <c r="M58" s="474"/>
      <c r="N58" s="474"/>
      <c r="O58" s="474"/>
      <c r="P58" s="474"/>
      <c r="Q58" s="474"/>
      <c r="R58" s="474"/>
      <c r="S58" s="474"/>
      <c r="T58" s="475"/>
      <c r="U58" s="777"/>
      <c r="V58" s="777"/>
      <c r="W58" s="777"/>
      <c r="X58" s="777"/>
      <c r="Y58" s="777"/>
      <c r="Z58" s="777"/>
      <c r="AA58" s="777"/>
      <c r="AB58" s="777"/>
      <c r="AC58" s="777"/>
      <c r="AD58" s="777"/>
      <c r="AE58" s="777"/>
      <c r="AF58" s="777"/>
    </row>
    <row r="59" spans="1:32" s="88" customFormat="1" ht="57.75" customHeight="1" thickBot="1">
      <c r="A59" s="787" t="s">
        <v>39</v>
      </c>
      <c r="B59" s="788"/>
      <c r="C59" s="476">
        <f>AVERAGE(C56:C58)</f>
        <v>3.3333333333333335</v>
      </c>
      <c r="D59" s="476">
        <f aca="true" t="shared" si="1" ref="D59:O59">AVERAGE(D56:D58)</f>
        <v>3.5</v>
      </c>
      <c r="E59" s="476">
        <f>AVERAGE(E56:E58)</f>
        <v>4.333333333333333</v>
      </c>
      <c r="F59" s="476">
        <f>AVERAGE(F56:F58)</f>
        <v>5.333333333333333</v>
      </c>
      <c r="G59" s="476"/>
      <c r="H59" s="476">
        <f t="shared" si="1"/>
        <v>12</v>
      </c>
      <c r="I59" s="476">
        <f t="shared" si="1"/>
        <v>12</v>
      </c>
      <c r="J59" s="476">
        <f t="shared" si="1"/>
        <v>8</v>
      </c>
      <c r="K59" s="476">
        <f t="shared" si="1"/>
        <v>8.666666666666666</v>
      </c>
      <c r="L59" s="476">
        <f t="shared" si="1"/>
        <v>9.333333333333334</v>
      </c>
      <c r="M59" s="476">
        <f t="shared" si="1"/>
        <v>1</v>
      </c>
      <c r="N59" s="476">
        <f t="shared" si="1"/>
        <v>1</v>
      </c>
      <c r="O59" s="476">
        <f t="shared" si="1"/>
        <v>1.5</v>
      </c>
      <c r="P59" s="476"/>
      <c r="Q59" s="476"/>
      <c r="R59" s="476"/>
      <c r="S59" s="476"/>
      <c r="T59" s="476"/>
      <c r="U59" s="777"/>
      <c r="V59" s="777"/>
      <c r="W59" s="777"/>
      <c r="X59" s="777"/>
      <c r="Y59" s="777"/>
      <c r="Z59" s="777"/>
      <c r="AA59" s="777"/>
      <c r="AB59" s="777"/>
      <c r="AC59" s="777"/>
      <c r="AD59" s="777"/>
      <c r="AE59" s="777"/>
      <c r="AF59" s="777"/>
    </row>
    <row r="60" spans="1:49" ht="52.5" customHeight="1">
      <c r="A60" s="803" t="s">
        <v>196</v>
      </c>
      <c r="B60" s="803"/>
      <c r="C60" s="803"/>
      <c r="D60" s="803"/>
      <c r="E60" s="803"/>
      <c r="F60" s="803"/>
      <c r="G60" s="265"/>
      <c r="H60" s="265"/>
      <c r="I60" s="265"/>
      <c r="J60" s="265"/>
      <c r="K60" s="265"/>
      <c r="L60" s="265"/>
      <c r="M60" s="265"/>
      <c r="N60" s="265"/>
      <c r="O60" s="265"/>
      <c r="P60" s="265"/>
      <c r="Q60" s="265"/>
      <c r="R60" s="265"/>
      <c r="S60" s="265"/>
      <c r="T60" s="265"/>
      <c r="U60" s="265"/>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row>
    <row r="61" spans="1:11" ht="85.5" customHeight="1">
      <c r="A61" s="796" t="s">
        <v>142</v>
      </c>
      <c r="B61" s="796"/>
      <c r="H61" s="319"/>
      <c r="I61" s="319"/>
      <c r="J61" s="319"/>
      <c r="K61" s="319"/>
    </row>
    <row r="62" spans="1:20" ht="50.25" customHeight="1">
      <c r="A62" s="778"/>
      <c r="B62" s="778"/>
      <c r="C62" s="778"/>
      <c r="D62" s="778"/>
      <c r="E62" s="778"/>
      <c r="F62" s="778"/>
      <c r="G62" s="778"/>
      <c r="H62" s="778"/>
      <c r="I62" s="778"/>
      <c r="J62" s="778"/>
      <c r="K62" s="778"/>
      <c r="L62" s="778"/>
      <c r="M62" s="778"/>
      <c r="N62" s="778"/>
      <c r="O62" s="778"/>
      <c r="P62" s="778"/>
      <c r="Q62" s="778"/>
      <c r="R62" s="778"/>
      <c r="S62" s="778"/>
      <c r="T62" s="778"/>
    </row>
    <row r="63" spans="1:12" ht="50.25" customHeight="1">
      <c r="A63" s="2"/>
      <c r="C63" s="366"/>
      <c r="G63" s="319"/>
      <c r="H63" s="319"/>
      <c r="I63" s="319"/>
      <c r="J63" s="319"/>
      <c r="L63" s="316"/>
    </row>
    <row r="64" spans="7:12" ht="50.25" customHeight="1">
      <c r="G64" s="319"/>
      <c r="H64" s="319"/>
      <c r="I64" s="319"/>
      <c r="J64" s="319"/>
      <c r="L64" s="316"/>
    </row>
    <row r="65" spans="7:10" ht="50.25" customHeight="1">
      <c r="G65" s="319"/>
      <c r="H65" s="319"/>
      <c r="I65" s="319"/>
      <c r="J65" s="319"/>
    </row>
    <row r="66" spans="7:10" ht="50.25" customHeight="1">
      <c r="G66" s="319"/>
      <c r="H66" s="319"/>
      <c r="I66" s="319"/>
      <c r="J66" s="319"/>
    </row>
    <row r="67" spans="7:10" ht="50.25" customHeight="1">
      <c r="G67" s="319"/>
      <c r="H67" s="319"/>
      <c r="I67" s="319"/>
      <c r="J67" s="319"/>
    </row>
    <row r="68" spans="7:10" ht="50.25" customHeight="1">
      <c r="G68" s="319"/>
      <c r="H68" s="319"/>
      <c r="I68" s="319"/>
      <c r="J68" s="319"/>
    </row>
    <row r="69" spans="7:10" ht="50.25" customHeight="1">
      <c r="G69" s="319"/>
      <c r="H69" s="319"/>
      <c r="I69" s="319"/>
      <c r="J69" s="319"/>
    </row>
    <row r="70" spans="7:10" ht="50.25" customHeight="1">
      <c r="G70" s="319"/>
      <c r="H70" s="319"/>
      <c r="I70" s="319"/>
      <c r="J70" s="319"/>
    </row>
    <row r="71" spans="7:10" ht="50.25" customHeight="1">
      <c r="G71" s="319"/>
      <c r="H71" s="319"/>
      <c r="I71" s="319"/>
      <c r="J71" s="319"/>
    </row>
    <row r="72" spans="7:10" ht="50.25" customHeight="1">
      <c r="G72" s="319"/>
      <c r="H72" s="319"/>
      <c r="I72" s="319"/>
      <c r="J72" s="319"/>
    </row>
    <row r="73" spans="7:10" ht="50.25" customHeight="1">
      <c r="G73" s="319"/>
      <c r="H73" s="319"/>
      <c r="I73" s="319"/>
      <c r="J73" s="319"/>
    </row>
    <row r="74" spans="7:10" ht="50.25" customHeight="1">
      <c r="G74" s="319"/>
      <c r="H74" s="319"/>
      <c r="I74" s="319"/>
      <c r="J74" s="319"/>
    </row>
    <row r="75" spans="7:10" ht="50.25" customHeight="1">
      <c r="G75" s="319"/>
      <c r="H75" s="319"/>
      <c r="I75" s="319"/>
      <c r="J75" s="319"/>
    </row>
    <row r="76" spans="7:10" ht="50.25" customHeight="1">
      <c r="G76" s="319"/>
      <c r="H76" s="319"/>
      <c r="I76" s="319"/>
      <c r="J76" s="319"/>
    </row>
    <row r="77" spans="7:10" ht="50.25" customHeight="1">
      <c r="G77" s="319"/>
      <c r="H77" s="319"/>
      <c r="I77" s="319"/>
      <c r="J77" s="319"/>
    </row>
    <row r="78" spans="7:10" ht="50.25" customHeight="1">
      <c r="G78" s="319"/>
      <c r="H78" s="319"/>
      <c r="I78" s="319"/>
      <c r="J78" s="319"/>
    </row>
    <row r="79" spans="7:10" ht="50.25" customHeight="1">
      <c r="G79" s="319"/>
      <c r="H79" s="319"/>
      <c r="I79" s="319"/>
      <c r="J79" s="319"/>
    </row>
    <row r="80" spans="7:10" ht="50.25" customHeight="1">
      <c r="G80" s="319"/>
      <c r="H80" s="319"/>
      <c r="I80" s="319"/>
      <c r="J80" s="319"/>
    </row>
    <row r="81" spans="7:10" ht="50.25" customHeight="1">
      <c r="G81" s="319"/>
      <c r="H81" s="319"/>
      <c r="I81" s="319"/>
      <c r="J81" s="319"/>
    </row>
    <row r="82" spans="7:10" ht="50.25" customHeight="1">
      <c r="G82" s="319"/>
      <c r="H82" s="319"/>
      <c r="I82" s="319"/>
      <c r="J82" s="319"/>
    </row>
    <row r="83" spans="7:10" ht="50.25" customHeight="1">
      <c r="G83" s="319"/>
      <c r="H83" s="319"/>
      <c r="I83" s="319"/>
      <c r="J83" s="319"/>
    </row>
    <row r="84" spans="7:10" ht="50.25" customHeight="1">
      <c r="G84" s="319"/>
      <c r="H84" s="319"/>
      <c r="I84" s="319"/>
      <c r="J84" s="319"/>
    </row>
    <row r="85" spans="7:10" ht="50.25" customHeight="1">
      <c r="G85" s="319"/>
      <c r="H85" s="319"/>
      <c r="I85" s="319"/>
      <c r="J85" s="319"/>
    </row>
    <row r="86" spans="7:10" ht="50.25" customHeight="1">
      <c r="G86" s="319"/>
      <c r="H86" s="319"/>
      <c r="I86" s="319"/>
      <c r="J86" s="319"/>
    </row>
    <row r="87" spans="7:10" ht="50.25" customHeight="1">
      <c r="G87" s="319"/>
      <c r="H87" s="319"/>
      <c r="I87" s="319"/>
      <c r="J87" s="319"/>
    </row>
    <row r="88" spans="7:10" ht="50.25" customHeight="1">
      <c r="G88" s="319"/>
      <c r="H88" s="319"/>
      <c r="I88" s="319"/>
      <c r="J88" s="319"/>
    </row>
    <row r="89" spans="7:10" ht="50.25" customHeight="1">
      <c r="G89" s="319"/>
      <c r="H89" s="319"/>
      <c r="I89" s="319"/>
      <c r="J89" s="319"/>
    </row>
    <row r="90" spans="7:10" ht="50.25" customHeight="1">
      <c r="G90" s="319"/>
      <c r="H90" s="319"/>
      <c r="I90" s="319"/>
      <c r="J90" s="319"/>
    </row>
    <row r="91" spans="7:10" ht="50.25" customHeight="1">
      <c r="G91" s="319"/>
      <c r="H91" s="319"/>
      <c r="I91" s="319"/>
      <c r="J91" s="319"/>
    </row>
    <row r="92" spans="7:10" ht="50.25" customHeight="1">
      <c r="G92" s="319"/>
      <c r="H92" s="319"/>
      <c r="I92" s="319"/>
      <c r="J92" s="319"/>
    </row>
    <row r="93" spans="7:10" ht="50.25" customHeight="1">
      <c r="G93" s="319"/>
      <c r="H93" s="319"/>
      <c r="I93" s="319"/>
      <c r="J93" s="319"/>
    </row>
  </sheetData>
  <sheetProtection/>
  <mergeCells count="41">
    <mergeCell ref="A60:F60"/>
    <mergeCell ref="C52:L52"/>
    <mergeCell ref="H53:L53"/>
    <mergeCell ref="A2:T2"/>
    <mergeCell ref="A51:T51"/>
    <mergeCell ref="J5:L5"/>
    <mergeCell ref="A50:T50"/>
    <mergeCell ref="C54:C55"/>
    <mergeCell ref="M52:T52"/>
    <mergeCell ref="A48:B48"/>
    <mergeCell ref="C53:G53"/>
    <mergeCell ref="A52:B55"/>
    <mergeCell ref="A62:T62"/>
    <mergeCell ref="Q54:T54"/>
    <mergeCell ref="H54:H55"/>
    <mergeCell ref="I54:I55"/>
    <mergeCell ref="D54:G54"/>
    <mergeCell ref="N54:P54"/>
    <mergeCell ref="M54:M55"/>
    <mergeCell ref="J54:L54"/>
    <mergeCell ref="A59:B59"/>
    <mergeCell ref="A61:B61"/>
    <mergeCell ref="AG2:AN2"/>
    <mergeCell ref="Q4:T4"/>
    <mergeCell ref="M4:P4"/>
    <mergeCell ref="N5:P5"/>
    <mergeCell ref="Q53:T53"/>
    <mergeCell ref="C3:L3"/>
    <mergeCell ref="U2:AF59"/>
    <mergeCell ref="M3:T3"/>
    <mergeCell ref="M53:P53"/>
    <mergeCell ref="C4:G4"/>
    <mergeCell ref="A49:T49"/>
    <mergeCell ref="Q5:T5"/>
    <mergeCell ref="M5:M6"/>
    <mergeCell ref="I5:I6"/>
    <mergeCell ref="H4:L4"/>
    <mergeCell ref="C5:C6"/>
    <mergeCell ref="D5:G5"/>
    <mergeCell ref="H5:H6"/>
    <mergeCell ref="A3:B6"/>
  </mergeCells>
  <printOptions horizontalCentered="1" verticalCentered="1"/>
  <pageMargins left="0" right="0" top="0" bottom="0" header="0" footer="0"/>
  <pageSetup fitToWidth="10" fitToHeight="1" horizontalDpi="600" verticalDpi="600" orientation="landscape" paperSize="9" scale="24" r:id="rId4"/>
  <drawing r:id="rId3"/>
  <legacyDrawing r:id="rId2"/>
</worksheet>
</file>

<file path=xl/worksheets/sheet4.xml><?xml version="1.0" encoding="utf-8"?>
<worksheet xmlns="http://schemas.openxmlformats.org/spreadsheetml/2006/main" xmlns:r="http://schemas.openxmlformats.org/officeDocument/2006/relationships">
  <sheetPr codeName="Sheet3">
    <tabColor theme="0"/>
  </sheetPr>
  <dimension ref="A1:AW62"/>
  <sheetViews>
    <sheetView view="pageBreakPreview" zoomScale="37" zoomScaleNormal="48" zoomScaleSheetLayoutView="37" workbookViewId="0" topLeftCell="C28">
      <selection activeCell="P48" sqref="P48"/>
    </sheetView>
  </sheetViews>
  <sheetFormatPr defaultColWidth="9.140625" defaultRowHeight="12.75"/>
  <cols>
    <col min="1" max="1" width="11.00390625" style="0" customWidth="1"/>
    <col min="2" max="2" width="116.421875" style="0" customWidth="1"/>
    <col min="3" max="3" width="20.7109375" style="0" customWidth="1"/>
    <col min="4" max="4" width="18.421875" style="0" customWidth="1"/>
    <col min="5" max="5" width="20.7109375" style="0" customWidth="1"/>
    <col min="6" max="6" width="18.7109375" style="0" customWidth="1"/>
    <col min="7" max="8" width="18.421875" style="0" customWidth="1"/>
    <col min="9" max="9" width="18.7109375" style="0" customWidth="1"/>
    <col min="10" max="10" width="20.7109375" style="0" customWidth="1"/>
    <col min="11" max="11" width="22.140625" style="0" customWidth="1"/>
    <col min="12" max="12" width="20.421875" style="0" customWidth="1"/>
    <col min="13" max="19" width="20.7109375" style="0" customWidth="1"/>
    <col min="20" max="20" width="16.140625" style="0" customWidth="1"/>
  </cols>
  <sheetData>
    <row r="1" spans="1:2" ht="69" customHeight="1">
      <c r="A1" s="804" t="s">
        <v>207</v>
      </c>
      <c r="B1" s="804"/>
    </row>
    <row r="2" spans="1:2" s="321" customFormat="1" ht="47.25" customHeight="1">
      <c r="A2" s="804"/>
      <c r="B2" s="804"/>
    </row>
    <row r="3" spans="1:49" ht="53.25" customHeight="1" thickBot="1">
      <c r="A3" s="790" t="s">
        <v>197</v>
      </c>
      <c r="B3" s="790"/>
      <c r="C3" s="790"/>
      <c r="D3" s="790"/>
      <c r="E3" s="790"/>
      <c r="F3" s="790"/>
      <c r="G3" s="790"/>
      <c r="H3" s="790"/>
      <c r="I3" s="790"/>
      <c r="J3" s="790"/>
      <c r="K3" s="790"/>
      <c r="L3" s="790"/>
      <c r="M3" s="790"/>
      <c r="N3" s="790"/>
      <c r="O3" s="790"/>
      <c r="P3" s="790"/>
      <c r="Q3" s="790"/>
      <c r="R3" s="790"/>
      <c r="S3" s="790"/>
      <c r="T3" s="790"/>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row>
    <row r="4" spans="1:49" ht="40.5" customHeight="1">
      <c r="A4" s="808" t="s">
        <v>0</v>
      </c>
      <c r="B4" s="809"/>
      <c r="C4" s="812" t="s">
        <v>1</v>
      </c>
      <c r="D4" s="812"/>
      <c r="E4" s="812"/>
      <c r="F4" s="812"/>
      <c r="G4" s="812"/>
      <c r="H4" s="812"/>
      <c r="I4" s="812"/>
      <c r="J4" s="812"/>
      <c r="K4" s="812"/>
      <c r="L4" s="812"/>
      <c r="M4" s="812" t="s">
        <v>2</v>
      </c>
      <c r="N4" s="812"/>
      <c r="O4" s="812"/>
      <c r="P4" s="812"/>
      <c r="Q4" s="812"/>
      <c r="R4" s="812"/>
      <c r="S4" s="812"/>
      <c r="T4" s="813"/>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row>
    <row r="5" spans="1:49" ht="33.75" customHeight="1">
      <c r="A5" s="810"/>
      <c r="B5" s="811"/>
      <c r="C5" s="807" t="s">
        <v>3</v>
      </c>
      <c r="D5" s="807"/>
      <c r="E5" s="807"/>
      <c r="F5" s="807"/>
      <c r="G5" s="807"/>
      <c r="H5" s="807" t="s">
        <v>40</v>
      </c>
      <c r="I5" s="807"/>
      <c r="J5" s="807"/>
      <c r="K5" s="807"/>
      <c r="L5" s="807"/>
      <c r="M5" s="807" t="s">
        <v>5</v>
      </c>
      <c r="N5" s="807"/>
      <c r="O5" s="807"/>
      <c r="P5" s="807"/>
      <c r="Q5" s="807" t="s">
        <v>40</v>
      </c>
      <c r="R5" s="807"/>
      <c r="S5" s="807"/>
      <c r="T5" s="82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row>
    <row r="6" spans="1:49" ht="44.25" customHeight="1">
      <c r="A6" s="810"/>
      <c r="B6" s="811"/>
      <c r="C6" s="823" t="s">
        <v>7</v>
      </c>
      <c r="D6" s="807" t="s">
        <v>8</v>
      </c>
      <c r="E6" s="807"/>
      <c r="F6" s="807"/>
      <c r="G6" s="807"/>
      <c r="H6" s="823" t="s">
        <v>77</v>
      </c>
      <c r="I6" s="823" t="s">
        <v>10</v>
      </c>
      <c r="J6" s="807" t="s">
        <v>11</v>
      </c>
      <c r="K6" s="807"/>
      <c r="L6" s="807"/>
      <c r="M6" s="823" t="s">
        <v>36</v>
      </c>
      <c r="N6" s="807" t="s">
        <v>12</v>
      </c>
      <c r="O6" s="807"/>
      <c r="P6" s="807"/>
      <c r="Q6" s="807" t="s">
        <v>11</v>
      </c>
      <c r="R6" s="807"/>
      <c r="S6" s="807"/>
      <c r="T6" s="82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row>
    <row r="7" spans="1:49" ht="244.5" customHeight="1">
      <c r="A7" s="810"/>
      <c r="B7" s="811"/>
      <c r="C7" s="823"/>
      <c r="D7" s="478" t="s">
        <v>13</v>
      </c>
      <c r="E7" s="478" t="s">
        <v>14</v>
      </c>
      <c r="F7" s="478" t="s">
        <v>15</v>
      </c>
      <c r="G7" s="478" t="s">
        <v>16</v>
      </c>
      <c r="H7" s="823"/>
      <c r="I7" s="823"/>
      <c r="J7" s="478" t="s">
        <v>17</v>
      </c>
      <c r="K7" s="478" t="s">
        <v>18</v>
      </c>
      <c r="L7" s="478" t="s">
        <v>19</v>
      </c>
      <c r="M7" s="823"/>
      <c r="N7" s="478" t="s">
        <v>20</v>
      </c>
      <c r="O7" s="478" t="s">
        <v>21</v>
      </c>
      <c r="P7" s="478" t="s">
        <v>22</v>
      </c>
      <c r="Q7" s="478" t="s">
        <v>23</v>
      </c>
      <c r="R7" s="478" t="s">
        <v>24</v>
      </c>
      <c r="S7" s="478" t="s">
        <v>25</v>
      </c>
      <c r="T7" s="479" t="s">
        <v>58</v>
      </c>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row>
    <row r="8" spans="1:49" ht="39" customHeight="1">
      <c r="A8" s="480">
        <v>1</v>
      </c>
      <c r="B8" s="481" t="s">
        <v>26</v>
      </c>
      <c r="C8" s="730">
        <f>(اذار2020!C7+شباط2020!C7+'كانون الثاني.2020'!C7)/3</f>
        <v>4</v>
      </c>
      <c r="D8" s="730">
        <f>(اذار2020!D7+شباط2020!D7+'كانون الثاني.2020'!D7)/3</f>
        <v>4.5</v>
      </c>
      <c r="E8" s="730">
        <f>(اذار2020!E7+شباط2020!E7+'كانون الثاني.2020'!E7)/3</f>
        <v>5</v>
      </c>
      <c r="F8" s="730">
        <f>(اذار2020!F7+شباط2020!F7+'كانون الثاني.2020'!F7)/3</f>
        <v>5.75</v>
      </c>
      <c r="G8" s="730"/>
      <c r="H8" s="730"/>
      <c r="I8" s="730"/>
      <c r="J8" s="730">
        <f>(اذار2020!J7+شباط2020!J7+'كانون الثاني.2020'!J7)/3</f>
        <v>9</v>
      </c>
      <c r="K8" s="730">
        <f>(اذار2020!K7+شباط2020!K7+'كانون الثاني.2020'!K7)/3</f>
        <v>10</v>
      </c>
      <c r="L8" s="730">
        <f>(اذار2020!L7+شباط2020!L7+'كانون الثاني.2020'!L7)/3</f>
        <v>11</v>
      </c>
      <c r="M8" s="730">
        <f>(اذار2020!M7+شباط2020!M7+'كانون الثاني.2020'!M7)/3</f>
        <v>1</v>
      </c>
      <c r="N8" s="730">
        <f>(اذار2020!N7+شباط2020!N7+'كانون الثاني.2020'!N7)/3</f>
        <v>1.5</v>
      </c>
      <c r="O8" s="730">
        <f>(اذار2020!O7+شباط2020!O7+'كانون الثاني.2020'!O7)/3</f>
        <v>1.75</v>
      </c>
      <c r="P8" s="730">
        <f>(اذار2020!P7+شباط2020!P7+'كانون الثاني.2020'!P7)/3</f>
        <v>3.25</v>
      </c>
      <c r="Q8" s="730">
        <f>(اذار2020!Q7+شباط2020!Q7+'كانون الثاني.2020'!Q7)/3</f>
        <v>8</v>
      </c>
      <c r="R8" s="730">
        <f>(اذار2020!R7+شباط2020!R7+'كانون الثاني.2020'!R7)/3</f>
        <v>9</v>
      </c>
      <c r="S8" s="730">
        <f>(اذار2020!S7+شباط2020!S7+'كانون الثاني.2020'!S7)/3</f>
        <v>10</v>
      </c>
      <c r="T8" s="730"/>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row>
    <row r="9" spans="1:49" s="143" customFormat="1" ht="39" customHeight="1">
      <c r="A9" s="480">
        <v>2</v>
      </c>
      <c r="B9" s="481" t="s">
        <v>42</v>
      </c>
      <c r="C9" s="482">
        <f>(اذار2020!C8+شباط2020!C8+'كانون الثاني.2020'!C8)/3</f>
        <v>3.5</v>
      </c>
      <c r="D9" s="482">
        <f>(اذار2020!D8+شباط2020!D8+'كانون الثاني.2020'!D8)/3</f>
        <v>4.5</v>
      </c>
      <c r="E9" s="482">
        <f>(اذار2020!E8+شباط2020!E8+'كانون الثاني.2020'!E8)/3</f>
        <v>5</v>
      </c>
      <c r="F9" s="482">
        <f>(اذار2020!F8+شباط2020!F8+'كانون الثاني.2020'!F8)/3</f>
        <v>6.5</v>
      </c>
      <c r="G9" s="482"/>
      <c r="H9" s="482">
        <f>(اذار2020!H8+شباط2020!H8+'كانون الثاني.2020'!H8)/3</f>
        <v>9.333333333333334</v>
      </c>
      <c r="I9" s="482">
        <f>(اذار2020!I8+شباط2020!I8+'كانون الثاني.2020'!I8)/3</f>
        <v>9.333333333333334</v>
      </c>
      <c r="J9" s="482">
        <f>(اذار2020!J8+شباط2020!J8+'كانون الثاني.2020'!J8)/3</f>
        <v>10</v>
      </c>
      <c r="K9" s="482">
        <f>(اذار2020!K8+شباط2020!K8+'كانون الثاني.2020'!K8)/3</f>
        <v>11</v>
      </c>
      <c r="L9" s="482">
        <f>(اذار2020!L8+شباط2020!L8+'كانون الثاني.2020'!L8)/3</f>
        <v>12</v>
      </c>
      <c r="M9" s="482">
        <f>(اذار2020!M8+شباط2020!M8+'كانون الثاني.2020'!M8)/3</f>
        <v>1</v>
      </c>
      <c r="N9" s="482">
        <f>(اذار2020!N8+شباط2020!N8+'كانون الثاني.2020'!N8)/3</f>
        <v>1.5</v>
      </c>
      <c r="O9" s="482">
        <f>(اذار2020!O8+شباط2020!O8+'كانون الثاني.2020'!O8)/3</f>
        <v>1.5</v>
      </c>
      <c r="P9" s="482">
        <f>(اذار2020!P8+شباط2020!P8+'كانون الثاني.2020'!P8)/3</f>
        <v>2.5</v>
      </c>
      <c r="Q9" s="482">
        <f>(اذار2020!Q8+شباط2020!Q8+'كانون الثاني.2020'!Q8)/3</f>
        <v>9</v>
      </c>
      <c r="R9" s="482">
        <f>(اذار2020!R8+شباط2020!R8+'كانون الثاني.2020'!R8)/3</f>
        <v>10</v>
      </c>
      <c r="S9" s="482">
        <f>(اذار2020!S8+شباط2020!S8+'كانون الثاني.2020'!S8)/3</f>
        <v>10</v>
      </c>
      <c r="T9" s="482">
        <f>(اذار2020!T8+شباط2020!T8+'كانون الثاني.2020'!T8)/3</f>
        <v>11</v>
      </c>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row>
    <row r="10" spans="1:49" ht="39" customHeight="1">
      <c r="A10" s="480">
        <v>3</v>
      </c>
      <c r="B10" s="484" t="s">
        <v>41</v>
      </c>
      <c r="C10" s="482">
        <f>(اذار2020!C9+شباط2020!C9+'كانون الثاني.2020'!C9)/3</f>
        <v>1</v>
      </c>
      <c r="D10" s="482">
        <f>(اذار2020!D9+شباط2020!D9+'كانون الثاني.2020'!D9)/3</f>
        <v>1.5</v>
      </c>
      <c r="E10" s="482">
        <f>(اذار2020!E9+شباط2020!E9+'كانون الثاني.2020'!E9)/3</f>
        <v>2.5</v>
      </c>
      <c r="F10" s="482"/>
      <c r="G10" s="482"/>
      <c r="H10" s="482">
        <f>(اذار2020!H9+شباط2020!H9+'كانون الثاني.2020'!H9)/3</f>
        <v>10</v>
      </c>
      <c r="I10" s="482"/>
      <c r="J10" s="482">
        <f>(اذار2020!J9+شباط2020!J9+'كانون الثاني.2020'!J9)/3</f>
        <v>10</v>
      </c>
      <c r="K10" s="482">
        <f>(اذار2020!K9+شباط2020!K9+'كانون الثاني.2020'!K9)/3</f>
        <v>10</v>
      </c>
      <c r="L10" s="482">
        <f>(اذار2020!L9+شباط2020!L9+'كانون الثاني.2020'!L9)/3</f>
        <v>10</v>
      </c>
      <c r="M10" s="482">
        <f>(اذار2020!M9+شباط2020!M9+'كانون الثاني.2020'!M9)/3</f>
        <v>0.5</v>
      </c>
      <c r="N10" s="482">
        <f>(اذار2020!N9+شباط2020!N9+'كانون الثاني.2020'!N9)/3</f>
        <v>0.8333333333333334</v>
      </c>
      <c r="O10" s="482">
        <f>(اذار2020!O9+شباط2020!O9+'كانون الثاني.2020'!O9)/3</f>
        <v>1.0833333333333333</v>
      </c>
      <c r="P10" s="482"/>
      <c r="Q10" s="482">
        <f>(اذار2020!Q9+شباط2020!Q9+'كانون الثاني.2020'!Q9)/3</f>
        <v>7.833333333333333</v>
      </c>
      <c r="R10" s="482">
        <f>(اذار2020!R9+شباط2020!R9+'كانون الثاني.2020'!R9)/3</f>
        <v>7.833333333333333</v>
      </c>
      <c r="S10" s="482">
        <f>(اذار2020!S9+شباط2020!S9+'كانون الثاني.2020'!S9)/3</f>
        <v>7.833333333333333</v>
      </c>
      <c r="T10" s="48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row>
    <row r="11" spans="1:20" s="2" customFormat="1" ht="39" customHeight="1">
      <c r="A11" s="480">
        <v>4</v>
      </c>
      <c r="B11" s="485" t="s">
        <v>59</v>
      </c>
      <c r="C11" s="482">
        <f>(اذار2020!C10+شباط2020!C10+'كانون الثاني.2020'!C10)/3</f>
        <v>2.5</v>
      </c>
      <c r="D11" s="482">
        <f>(اذار2020!D10+شباط2020!D10+'كانون الثاني.2020'!D10)/3</f>
        <v>3</v>
      </c>
      <c r="E11" s="482">
        <f>(اذار2020!E10+شباط2020!E10+'كانون الثاني.2020'!E10)/3</f>
        <v>3</v>
      </c>
      <c r="F11" s="482"/>
      <c r="G11" s="482"/>
      <c r="H11" s="482">
        <f>(اذار2020!H10+شباط2020!H10+'كانون الثاني.2020'!H10)/3</f>
        <v>10</v>
      </c>
      <c r="I11" s="482"/>
      <c r="J11" s="482">
        <f>(اذار2020!J10+شباط2020!J10+'كانون الثاني.2020'!J10)/3</f>
        <v>8</v>
      </c>
      <c r="K11" s="482">
        <f>(اذار2020!K10+شباط2020!K10+'كانون الثاني.2020'!K10)/3</f>
        <v>9</v>
      </c>
      <c r="L11" s="482">
        <f>(اذار2020!L10+شباط2020!L10+'كانون الثاني.2020'!L10)/3</f>
        <v>10</v>
      </c>
      <c r="M11" s="482">
        <f>(اذار2020!M10+شباط2020!M10+'كانون الثاني.2020'!M10)/3</f>
        <v>1</v>
      </c>
      <c r="N11" s="482">
        <f>(اذار2020!N10+شباط2020!N10+'كانون الثاني.2020'!N10)/3</f>
        <v>1.5</v>
      </c>
      <c r="O11" s="482">
        <f>(اذار2020!O10+شباط2020!O10+'كانون الثاني.2020'!O10)/3</f>
        <v>1.5</v>
      </c>
      <c r="P11" s="482"/>
      <c r="Q11" s="482">
        <f>(اذار2020!Q10+شباط2020!Q10+'كانون الثاني.2020'!Q10)/3</f>
        <v>9</v>
      </c>
      <c r="R11" s="482">
        <f>(اذار2020!R10+شباط2020!R10+'كانون الثاني.2020'!R10)/3</f>
        <v>10</v>
      </c>
      <c r="S11" s="482"/>
      <c r="T11" s="482">
        <f>(اذار2020!T10+شباط2020!T10+'كانون الثاني.2020'!T10)/3</f>
        <v>11</v>
      </c>
    </row>
    <row r="12" spans="1:49" ht="39" customHeight="1">
      <c r="A12" s="480">
        <v>5</v>
      </c>
      <c r="B12" s="486" t="s">
        <v>29</v>
      </c>
      <c r="C12" s="482">
        <f>(اذار2020!C11+شباط2020!C11+'كانون الثاني.2020'!C11)/3</f>
        <v>0.25</v>
      </c>
      <c r="D12" s="482">
        <f>(اذار2020!D11+شباط2020!D11+'كانون الثاني.2020'!D11)/3</f>
        <v>0.75</v>
      </c>
      <c r="E12" s="482"/>
      <c r="F12" s="482"/>
      <c r="G12" s="482"/>
      <c r="H12" s="482">
        <f>(اذار2020!H11+شباط2020!H11+'كانون الثاني.2020'!H11)/3</f>
        <v>12</v>
      </c>
      <c r="I12" s="482"/>
      <c r="J12" s="482">
        <f>(اذار2020!J11+شباط2020!J11+'كانون الثاني.2020'!J11)/3</f>
        <v>12</v>
      </c>
      <c r="K12" s="482">
        <f>(اذار2020!K11+شباط2020!K11+'كانون الثاني.2020'!K11)/3</f>
        <v>12</v>
      </c>
      <c r="L12" s="482">
        <f>(اذار2020!L11+شباط2020!L11+'كانون الثاني.2020'!L11)/3</f>
        <v>12</v>
      </c>
      <c r="M12" s="482"/>
      <c r="N12" s="482"/>
      <c r="O12" s="482"/>
      <c r="P12" s="482"/>
      <c r="Q12" s="482">
        <f>(اذار2020!Q11+شباط2020!Q11+'كانون الثاني.2020'!Q11)/3</f>
        <v>12</v>
      </c>
      <c r="R12" s="482">
        <f>(اذار2020!R11+شباط2020!R11+'كانون الثاني.2020'!R11)/3</f>
        <v>12</v>
      </c>
      <c r="S12" s="482">
        <f>(اذار2020!S11+شباط2020!S11+'كانون الثاني.2020'!S11)/3</f>
        <v>12</v>
      </c>
      <c r="T12" s="482">
        <f>(اذار2020!T11+شباط2020!T11+'كانون الثاني.2020'!T11)/3</f>
        <v>12</v>
      </c>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row>
    <row r="13" spans="1:49" ht="39" customHeight="1">
      <c r="A13" s="480">
        <v>6</v>
      </c>
      <c r="B13" s="433" t="s">
        <v>60</v>
      </c>
      <c r="C13" s="482">
        <f>(اذار2020!C12+شباط2020!C12+'كانون الثاني.2020'!C12)/3</f>
        <v>4</v>
      </c>
      <c r="D13" s="482">
        <f>(اذار2020!D12+شباط2020!D12+'كانون الثاني.2020'!D12)/3</f>
        <v>4.5</v>
      </c>
      <c r="E13" s="482">
        <f>(اذار2020!E12+شباط2020!E12+'كانون الثاني.2020'!E12)/3</f>
        <v>5</v>
      </c>
      <c r="F13" s="482">
        <f>(اذار2020!F12+شباط2020!F12+'كانون الثاني.2020'!F12)/3</f>
        <v>6</v>
      </c>
      <c r="G13" s="482"/>
      <c r="H13" s="482">
        <f>(اذار2020!H12+شباط2020!H12+'كانون الثاني.2020'!H12)/3</f>
        <v>16</v>
      </c>
      <c r="I13" s="482"/>
      <c r="J13" s="482">
        <f>(اذار2020!J12+شباط2020!J12+'كانون الثاني.2020'!J12)/3</f>
        <v>15</v>
      </c>
      <c r="K13" s="482">
        <f>(اذار2020!K12+شباط2020!K12+'كانون الثاني.2020'!K12)/3</f>
        <v>16</v>
      </c>
      <c r="L13" s="482">
        <f>(اذار2020!L12+شباط2020!L12+'كانون الثاني.2020'!L12)/3</f>
        <v>16</v>
      </c>
      <c r="M13" s="482">
        <f>(اذار2020!M12+شباط2020!M12+'كانون الثاني.2020'!M12)/3</f>
        <v>2</v>
      </c>
      <c r="N13" s="482">
        <f>(اذار2020!N12+شباط2020!N12+'كانون الثاني.2020'!N12)/3</f>
        <v>2.5</v>
      </c>
      <c r="O13" s="482">
        <f>(اذار2020!O12+شباط2020!O12+'كانون الثاني.2020'!O12)/3</f>
        <v>3</v>
      </c>
      <c r="P13" s="482">
        <f>(اذار2020!P12+شباط2020!P12+'كانون الثاني.2020'!P12)/3</f>
        <v>3.5</v>
      </c>
      <c r="Q13" s="482">
        <f>(اذار2020!Q12+شباط2020!Q12+'كانون الثاني.2020'!Q12)/3</f>
        <v>14</v>
      </c>
      <c r="R13" s="482">
        <f>(اذار2020!R12+شباط2020!R12+'كانون الثاني.2020'!R12)/3</f>
        <v>15</v>
      </c>
      <c r="S13" s="482">
        <f>(اذار2020!S12+شباط2020!S12+'كانون الثاني.2020'!S12)/3</f>
        <v>15</v>
      </c>
      <c r="T13" s="48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row>
    <row r="14" spans="1:49" ht="39" customHeight="1">
      <c r="A14" s="480">
        <v>7</v>
      </c>
      <c r="B14" s="486" t="s">
        <v>30</v>
      </c>
      <c r="C14" s="482">
        <f>(اذار2020!C13+شباط2020!C13+'كانون الثاني.2020'!C13)/3</f>
        <v>4.5</v>
      </c>
      <c r="D14" s="482">
        <f>(اذار2020!D13+شباط2020!D13+'كانون الثاني.2020'!D13)/3</f>
        <v>5.25</v>
      </c>
      <c r="E14" s="482">
        <f>(اذار2020!E13+شباط2020!E13+'كانون الثاني.2020'!E13)/3</f>
        <v>5.5</v>
      </c>
      <c r="F14" s="482"/>
      <c r="G14" s="482"/>
      <c r="H14" s="482">
        <f>(اذار2020!H13+شباط2020!H13+'كانون الثاني.2020'!H13)/3</f>
        <v>14</v>
      </c>
      <c r="I14" s="482">
        <f>(اذار2020!I13+شباط2020!I13+'كانون الثاني.2020'!I13)/3</f>
        <v>14</v>
      </c>
      <c r="J14" s="482"/>
      <c r="K14" s="482"/>
      <c r="L14" s="482"/>
      <c r="M14" s="482">
        <f>(اذار2020!M13+شباط2020!M13+'كانون الثاني.2020'!M13)/3</f>
        <v>3</v>
      </c>
      <c r="N14" s="482">
        <f>(اذار2020!N13+شباط2020!N13+'كانون الثاني.2020'!N13)/3</f>
        <v>3.5</v>
      </c>
      <c r="O14" s="482">
        <f>(اذار2020!O13+شباط2020!O13+'كانون الثاني.2020'!O13)/3</f>
        <v>3.75</v>
      </c>
      <c r="P14" s="482"/>
      <c r="Q14" s="482">
        <f>(اذار2020!Q13+شباط2020!Q13+'كانون الثاني.2020'!Q13)/3</f>
        <v>12</v>
      </c>
      <c r="R14" s="482"/>
      <c r="S14" s="482"/>
      <c r="T14" s="48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row>
    <row r="15" spans="1:49" s="166" customFormat="1" ht="39" customHeight="1">
      <c r="A15" s="480">
        <v>8</v>
      </c>
      <c r="B15" s="486" t="s">
        <v>61</v>
      </c>
      <c r="C15" s="482">
        <f>(اذار2020!C14+شباط2020!C14+'كانون الثاني.2020'!C14)/3</f>
        <v>4</v>
      </c>
      <c r="D15" s="482">
        <f>(اذار2020!D14+شباط2020!D14+'كانون الثاني.2020'!D14)/3</f>
        <v>4.5</v>
      </c>
      <c r="E15" s="482">
        <f>(اذار2020!E14+شباط2020!E14+'كانون الثاني.2020'!E14)/3</f>
        <v>6</v>
      </c>
      <c r="F15" s="482"/>
      <c r="G15" s="482"/>
      <c r="H15" s="482">
        <f>(اذار2020!H14+شباط2020!H14+'كانون الثاني.2020'!H14)/3</f>
        <v>14</v>
      </c>
      <c r="I15" s="482"/>
      <c r="J15" s="482">
        <f>(اذار2020!J14+شباط2020!J14+'كانون الثاني.2020'!J14)/3</f>
        <v>13</v>
      </c>
      <c r="K15" s="482">
        <f>(اذار2020!K14+شباط2020!K14+'كانون الثاني.2020'!K14)/3</f>
        <v>14</v>
      </c>
      <c r="L15" s="482"/>
      <c r="M15" s="482">
        <f>(اذار2020!M14+شباط2020!M14+'كانون الثاني.2020'!M14)/3</f>
        <v>3</v>
      </c>
      <c r="N15" s="482">
        <f>(اذار2020!N14+شباط2020!N14+'كانون الثاني.2020'!N14)/3</f>
        <v>3.5</v>
      </c>
      <c r="O15" s="482">
        <f>(اذار2020!O14+شباط2020!O14+'كانون الثاني.2020'!O14)/3</f>
        <v>5</v>
      </c>
      <c r="P15" s="482">
        <f>(اذار2020!P14+شباط2020!P14+'كانون الثاني.2020'!P14)/3</f>
        <v>5</v>
      </c>
      <c r="Q15" s="482"/>
      <c r="R15" s="482">
        <f>(اذار2020!R14+شباط2020!R14+'كانون الثاني.2020'!R14)/3</f>
        <v>14</v>
      </c>
      <c r="S15" s="482">
        <f>(اذار2020!S14+شباط2020!S14+'كانون الثاني.2020'!S14)/3</f>
        <v>15</v>
      </c>
      <c r="T15" s="482"/>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row>
    <row r="16" spans="1:49" ht="39" customHeight="1">
      <c r="A16" s="480">
        <v>9</v>
      </c>
      <c r="B16" s="433" t="s">
        <v>126</v>
      </c>
      <c r="C16" s="482">
        <f>(اذار2020!C15+شباط2020!C15+'كانون الثاني.2020'!C15)/3</f>
        <v>1</v>
      </c>
      <c r="D16" s="482">
        <f>(اذار2020!D15+شباط2020!D15+'كانون الثاني.2020'!D15)/3</f>
        <v>0.5</v>
      </c>
      <c r="E16" s="482">
        <f>(اذار2020!E15+شباط2020!E15+'كانون الثاني.2020'!E15)/3</f>
        <v>0.5</v>
      </c>
      <c r="F16" s="482">
        <f>(اذار2020!F15+شباط2020!F15+'كانون الثاني.2020'!F15)/3</f>
        <v>0.5</v>
      </c>
      <c r="G16" s="482"/>
      <c r="H16" s="482">
        <f>(اذار2020!H15+شباط2020!H15+'كانون الثاني.2020'!H15)/3</f>
        <v>15</v>
      </c>
      <c r="I16" s="482"/>
      <c r="J16" s="482">
        <f>(اذار2020!J15+شباط2020!J15+'كانون الثاني.2020'!J15)/3</f>
        <v>14</v>
      </c>
      <c r="K16" s="482">
        <f>(اذار2020!K15+شباط2020!K15+'كانون الثاني.2020'!K15)/3</f>
        <v>14</v>
      </c>
      <c r="L16" s="482">
        <f>(اذار2020!L15+شباط2020!L15+'كانون الثاني.2020'!L15)/3</f>
        <v>14</v>
      </c>
      <c r="M16" s="482">
        <f>(اذار2020!M15+شباط2020!M15+'كانون الثاني.2020'!M15)/3</f>
        <v>0.5</v>
      </c>
      <c r="N16" s="482">
        <f>(اذار2020!N15+شباط2020!N15+'كانون الثاني.2020'!N15)/3</f>
        <v>0.5</v>
      </c>
      <c r="O16" s="482">
        <f>(اذار2020!O15+شباط2020!O15+'كانون الثاني.2020'!O15)/3</f>
        <v>0.5</v>
      </c>
      <c r="P16" s="482">
        <f>(اذار2020!P15+شباط2020!P15+'كانون الثاني.2020'!P15)/3</f>
        <v>0.5</v>
      </c>
      <c r="Q16" s="482">
        <f>(اذار2020!Q15+شباط2020!Q15+'كانون الثاني.2020'!Q15)/3</f>
        <v>13</v>
      </c>
      <c r="R16" s="482">
        <f>(اذار2020!R15+شباط2020!R15+'كانون الثاني.2020'!R15)/3</f>
        <v>13</v>
      </c>
      <c r="S16" s="482">
        <f>(اذار2020!S15+شباط2020!S15+'كانون الثاني.2020'!S15)/3</f>
        <v>13</v>
      </c>
      <c r="T16" s="482">
        <f>(اذار2020!T15+شباط2020!T15+'كانون الثاني.2020'!T15)/3</f>
        <v>13</v>
      </c>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row>
    <row r="17" spans="1:49" ht="71.25" customHeight="1">
      <c r="A17" s="480">
        <v>10</v>
      </c>
      <c r="B17" s="486" t="s">
        <v>123</v>
      </c>
      <c r="C17" s="482">
        <f>(اذار2020!C16+شباط2020!C16+'كانون الثاني.2020'!C16)/3</f>
        <v>3</v>
      </c>
      <c r="D17" s="482">
        <f>(اذار2020!D16+شباط2020!D16+'كانون الثاني.2020'!D16)/3</f>
        <v>3.5</v>
      </c>
      <c r="E17" s="482">
        <f>(اذار2020!E16+شباط2020!E16+'كانون الثاني.2020'!E16)/3</f>
        <v>4</v>
      </c>
      <c r="F17" s="482"/>
      <c r="G17" s="482"/>
      <c r="H17" s="482">
        <f>(اذار2020!H16+شباط2020!H16+'كانون الثاني.2020'!H16)/3</f>
        <v>12</v>
      </c>
      <c r="I17" s="482">
        <f>(اذار2020!I16+شباط2020!I16+'كانون الثاني.2020'!I16)/3</f>
        <v>12</v>
      </c>
      <c r="J17" s="482">
        <f>(اذار2020!J16+شباط2020!J16+'كانون الثاني.2020'!J16)/3</f>
        <v>12</v>
      </c>
      <c r="K17" s="482"/>
      <c r="L17" s="482"/>
      <c r="M17" s="482">
        <f>(اذار2020!M16+شباط2020!M16+'كانون الثاني.2020'!M16)/3</f>
        <v>1.5</v>
      </c>
      <c r="N17" s="482">
        <f>(اذار2020!N16+شباط2020!N16+'كانون الثاني.2020'!N16)/3</f>
        <v>2</v>
      </c>
      <c r="O17" s="482">
        <f>(اذار2020!O16+شباط2020!O16+'كانون الثاني.2020'!O16)/3</f>
        <v>2.5</v>
      </c>
      <c r="P17" s="482">
        <f>(اذار2020!P16+شباط2020!P16+'كانون الثاني.2020'!P16)/3</f>
        <v>2.5</v>
      </c>
      <c r="Q17" s="482">
        <f>(اذار2020!Q16+شباط2020!Q16+'كانون الثاني.2020'!Q16)/3</f>
        <v>12</v>
      </c>
      <c r="R17" s="482"/>
      <c r="S17" s="482"/>
      <c r="T17" s="48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row>
    <row r="18" spans="1:49" ht="39" customHeight="1">
      <c r="A18" s="480">
        <v>11</v>
      </c>
      <c r="B18" s="486" t="s">
        <v>31</v>
      </c>
      <c r="C18" s="482">
        <f>(اذار2020!C17:T17+شباط2020!C17:T17+'كانون الثاني.2020'!C17:T17)/3</f>
        <v>6</v>
      </c>
      <c r="D18" s="482"/>
      <c r="E18" s="482">
        <f>(اذار2020!E17:V17+شباط2020!E17:V17+'كانون الثاني.2020'!E17:V17)/3</f>
        <v>7</v>
      </c>
      <c r="F18" s="482">
        <f>(اذار2020!F17:W17+شباط2020!F17:W17+'كانون الثاني.2020'!F17:W17)/3</f>
        <v>7</v>
      </c>
      <c r="G18" s="482"/>
      <c r="H18" s="482">
        <f>(اذار2020!H17:Y17+شباط2020!H17:Y17+'كانون الثاني.2020'!H17:Y17)/3</f>
        <v>16</v>
      </c>
      <c r="I18" s="482">
        <f>(اذار2020!I17:Z17+شباط2020!I17:Z17+'كانون الثاني.2020'!I17:Z17)/3</f>
        <v>15</v>
      </c>
      <c r="J18" s="482">
        <f>(اذار2020!J17:AA17+شباط2020!J17:AA17+'كانون الثاني.2020'!J17:AA17)/3</f>
        <v>15</v>
      </c>
      <c r="K18" s="482"/>
      <c r="L18" s="482"/>
      <c r="M18" s="482">
        <f>(اذار2020!M17:AD17+شباط2020!M17:AD17+'كانون الثاني.2020'!M17:AD17)/3</f>
        <v>4</v>
      </c>
      <c r="N18" s="482"/>
      <c r="O18" s="482">
        <f>(اذار2020!O17:AF17+شباط2020!O17:AF17+'كانون الثاني.2020'!O17:AF17)/3</f>
        <v>5</v>
      </c>
      <c r="P18" s="482">
        <f>(اذار2020!P17:AG17+شباط2020!P17:AG17+'كانون الثاني.2020'!P17:AG17)/3</f>
        <v>5</v>
      </c>
      <c r="Q18" s="482">
        <f>(اذار2020!Q17:AH17+شباط2020!Q17:AH17+'كانون الثاني.2020'!Q17:AH17)/3</f>
        <v>14</v>
      </c>
      <c r="R18" s="482"/>
      <c r="S18" s="482"/>
      <c r="T18" s="48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row>
    <row r="19" spans="1:49" ht="39" customHeight="1">
      <c r="A19" s="480">
        <v>12</v>
      </c>
      <c r="B19" s="486" t="s">
        <v>32</v>
      </c>
      <c r="C19" s="482">
        <f>(اذار2020!C18:T18+شباط2020!C18:T18+'كانون الثاني.2020'!C18:T18)/3</f>
        <v>4.45</v>
      </c>
      <c r="D19" s="482">
        <f>(اذار2020!D18:U18+شباط2020!D18:U18+'كانون الثاني.2020'!D18:U18)/3</f>
        <v>5.13</v>
      </c>
      <c r="E19" s="482">
        <f>(اذار2020!E18:V18+شباط2020!E18:V18+'كانون الثاني.2020'!E18:V18)/3</f>
        <v>5.38</v>
      </c>
      <c r="F19" s="482"/>
      <c r="G19" s="482"/>
      <c r="H19" s="482">
        <f>(اذار2020!H18:Y18+شباط2020!H18:Y18+'كانون الثاني.2020'!H18:Y18)/3</f>
        <v>13</v>
      </c>
      <c r="I19" s="482">
        <f>(اذار2020!I18:Z18+شباط2020!I18:Z18+'كانون الثاني.2020'!I18:Z18)/3</f>
        <v>13</v>
      </c>
      <c r="J19" s="482">
        <f>(اذار2020!J18:AA18+شباط2020!J18:AA18+'كانون الثاني.2020'!J18:AA18)/3</f>
        <v>13</v>
      </c>
      <c r="K19" s="482">
        <f>(اذار2020!K18:AB18+شباط2020!K18:AB18+'كانون الثاني.2020'!K18:AB18)/3</f>
        <v>14</v>
      </c>
      <c r="L19" s="482">
        <f>(اذار2020!L18:AC18+شباط2020!L18:AC18+'كانون الثاني.2020'!L18:AC18)/3</f>
        <v>15</v>
      </c>
      <c r="M19" s="482">
        <f>(اذار2020!M18:AD18+شباط2020!M18:AD18+'كانون الثاني.2020'!M18:AD18)/3</f>
        <v>2.06</v>
      </c>
      <c r="N19" s="482">
        <f>(اذار2020!N18:AE18+شباط2020!N18:AE18+'كانون الثاني.2020'!N18:AE18)/3</f>
        <v>3.3800000000000003</v>
      </c>
      <c r="O19" s="482">
        <f>(اذار2020!O18:AF18+شباط2020!O18:AF18+'كانون الثاني.2020'!O18:AF18)/3</f>
        <v>3.6300000000000003</v>
      </c>
      <c r="P19" s="482"/>
      <c r="Q19" s="482">
        <f>(اذار2020!Q18:AH18+شباط2020!Q18:AH18+'كانون الثاني.2020'!Q18:AH18)/3</f>
        <v>13</v>
      </c>
      <c r="R19" s="482">
        <f>(اذار2020!R18:AI18+شباط2020!R18:AI18+'كانون الثاني.2020'!R18:AI18)/3</f>
        <v>14</v>
      </c>
      <c r="S19" s="482">
        <f>(اذار2020!S18:AJ18+شباط2020!S18:AJ18+'كانون الثاني.2020'!S18:AJ18)/3</f>
        <v>15</v>
      </c>
      <c r="T19" s="482"/>
      <c r="U19" s="482"/>
      <c r="V19" s="482"/>
      <c r="W19" s="482"/>
      <c r="X19" s="482"/>
      <c r="Y19" s="482"/>
      <c r="Z19" s="2"/>
      <c r="AA19" s="2"/>
      <c r="AB19" s="2"/>
      <c r="AC19" s="2"/>
      <c r="AD19" s="2"/>
      <c r="AE19" s="2"/>
      <c r="AF19" s="2"/>
      <c r="AG19" s="2"/>
      <c r="AH19" s="2"/>
      <c r="AI19" s="2"/>
      <c r="AJ19" s="2"/>
      <c r="AK19" s="2"/>
      <c r="AL19" s="2"/>
      <c r="AM19" s="2"/>
      <c r="AN19" s="2"/>
      <c r="AO19" s="2"/>
      <c r="AP19" s="2"/>
      <c r="AQ19" s="2"/>
      <c r="AR19" s="2"/>
      <c r="AS19" s="2"/>
      <c r="AT19" s="2"/>
      <c r="AU19" s="2"/>
      <c r="AV19" s="2"/>
      <c r="AW19" s="2"/>
    </row>
    <row r="20" spans="1:49" ht="39" customHeight="1">
      <c r="A20" s="480">
        <v>13</v>
      </c>
      <c r="B20" s="433" t="s">
        <v>33</v>
      </c>
      <c r="C20" s="482">
        <f>(اذار2020!C19+شباط2020!C19+'كانون الثاني.2020'!C19)/3</f>
        <v>1</v>
      </c>
      <c r="D20" s="482">
        <f>(اذار2020!D19+شباط2020!D19+'كانون الثاني.2020'!D19)/3</f>
        <v>1</v>
      </c>
      <c r="E20" s="482">
        <f>(اذار2020!E19+شباط2020!E19+'كانون الثاني.2020'!E19)/3</f>
        <v>1.25</v>
      </c>
      <c r="F20" s="482"/>
      <c r="G20" s="482"/>
      <c r="H20" s="482">
        <f>(اذار2020!H19+شباط2020!H19+'كانون الثاني.2020'!H19)/3</f>
        <v>12</v>
      </c>
      <c r="I20" s="482"/>
      <c r="J20" s="482"/>
      <c r="K20" s="482">
        <f>(اذار2020!K19+شباط2020!K19+'كانون الثاني.2020'!K19)/3</f>
        <v>11</v>
      </c>
      <c r="L20" s="482"/>
      <c r="M20" s="482"/>
      <c r="N20" s="482"/>
      <c r="O20" s="482"/>
      <c r="P20" s="482"/>
      <c r="Q20" s="482"/>
      <c r="R20" s="482">
        <f>(اذار2020!R19+شباط2020!R19+'كانون الثاني.2020'!R19)/3</f>
        <v>12</v>
      </c>
      <c r="S20" s="482"/>
      <c r="T20" s="48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row>
    <row r="21" spans="1:20" s="2" customFormat="1" ht="39" customHeight="1">
      <c r="A21" s="480">
        <v>14</v>
      </c>
      <c r="B21" s="485" t="s">
        <v>38</v>
      </c>
      <c r="C21" s="696">
        <f>(اذار2020!C20+شباط2020!C20+'كانون الثاني.2020'!C20)/3</f>
        <v>0.005</v>
      </c>
      <c r="D21" s="482">
        <f>(اذار2020!D20+شباط2020!D20+'كانون الثاني.2020'!D20)/3</f>
        <v>2</v>
      </c>
      <c r="E21" s="482">
        <f>(اذار2020!E20+شباط2020!E20+'كانون الثاني.2020'!E20)/3</f>
        <v>3</v>
      </c>
      <c r="F21" s="482">
        <f>(اذار2020!F20+شباط2020!F20+'كانون الثاني.2020'!F20)/3</f>
        <v>3.75</v>
      </c>
      <c r="G21" s="482"/>
      <c r="H21" s="482">
        <f>(اذار2020!H20+شباط2020!H20+'كانون الثاني.2020'!H20)/3</f>
        <v>10</v>
      </c>
      <c r="I21" s="482"/>
      <c r="J21" s="482">
        <f>(اذار2020!J20+شباط2020!J20+'كانون الثاني.2020'!J20)/3</f>
        <v>12</v>
      </c>
      <c r="K21" s="482">
        <f>(اذار2020!K20+شباط2020!K20+'كانون الثاني.2020'!K20)/3</f>
        <v>12</v>
      </c>
      <c r="L21" s="482">
        <f>(اذار2020!L20+شباط2020!L20+'كانون الثاني.2020'!L20)/3</f>
        <v>12</v>
      </c>
      <c r="M21" s="482">
        <f>(اذار2020!M20+شباط2020!M20+'كانون الثاني.2020'!M20)/3</f>
        <v>0.005</v>
      </c>
      <c r="N21" s="482">
        <f>(اذار2020!N20+شباط2020!N20+'كانون الثاني.2020'!N20)/3</f>
        <v>1</v>
      </c>
      <c r="O21" s="482">
        <f>(اذار2020!O20+شباط2020!O20+'كانون الثاني.2020'!O20)/3</f>
        <v>2</v>
      </c>
      <c r="P21" s="482">
        <f>(اذار2020!P20+شباط2020!P20+'كانون الثاني.2020'!P20)/3</f>
        <v>2.5</v>
      </c>
      <c r="Q21" s="482">
        <f>(اذار2020!Q20+شباط2020!Q20+'كانون الثاني.2020'!Q20)/3</f>
        <v>10</v>
      </c>
      <c r="R21" s="482">
        <f>(اذار2020!R20+شباط2020!R20+'كانون الثاني.2020'!R20)/3</f>
        <v>10</v>
      </c>
      <c r="S21" s="482">
        <f>(اذار2020!S20+شباط2020!S20+'كانون الثاني.2020'!S20)/3</f>
        <v>10</v>
      </c>
      <c r="T21" s="482"/>
    </row>
    <row r="22" spans="1:49" ht="39" customHeight="1">
      <c r="A22" s="480">
        <v>15</v>
      </c>
      <c r="B22" s="486" t="s">
        <v>34</v>
      </c>
      <c r="C22" s="482">
        <f>(اذار2020!C21+شباط2020!C21+'كانون الثاني.2020'!C21)/3</f>
        <v>5</v>
      </c>
      <c r="D22" s="482">
        <f>(اذار2020!D21+شباط2020!D21+'كانون الثاني.2020'!D21)/3</f>
        <v>6</v>
      </c>
      <c r="E22" s="482">
        <f>(اذار2020!E21+شباط2020!E21+'كانون الثاني.2020'!E21)/3</f>
        <v>6.5</v>
      </c>
      <c r="F22" s="482">
        <f>(اذار2020!F21+شباط2020!F21+'كانون الثاني.2020'!F21)/3</f>
        <v>9</v>
      </c>
      <c r="G22" s="482"/>
      <c r="H22" s="482">
        <f>(اذار2020!H21+شباط2020!H21+'كانون الثاني.2020'!H21)/3</f>
        <v>18</v>
      </c>
      <c r="I22" s="482">
        <f>(اذار2020!I21+شباط2020!I21+'كانون الثاني.2020'!I21)/3</f>
        <v>12</v>
      </c>
      <c r="J22" s="482">
        <f>(اذار2020!J21+شباط2020!J21+'كانون الثاني.2020'!J21)/3</f>
        <v>10</v>
      </c>
      <c r="K22" s="482"/>
      <c r="L22" s="482">
        <f>(اذار2020!L21+شباط2020!L21+'كانون الثاني.2020'!L21)/3</f>
        <v>13</v>
      </c>
      <c r="M22" s="482">
        <f>(اذار2020!M21+شباط2020!M21+'كانون الثاني.2020'!M21)/3</f>
        <v>3</v>
      </c>
      <c r="N22" s="482">
        <f>(اذار2020!N21+شباط2020!N21+'كانون الثاني.2020'!N21)/3</f>
        <v>4</v>
      </c>
      <c r="O22" s="482">
        <f>(اذار2020!O21+شباط2020!O21+'كانون الثاني.2020'!O21)/3</f>
        <v>4.5</v>
      </c>
      <c r="P22" s="482"/>
      <c r="Q22" s="482">
        <f>(اذار2020!Q21+شباط2020!Q21+'كانون الثاني.2020'!Q21)/3</f>
        <v>11</v>
      </c>
      <c r="R22" s="482">
        <f>(اذار2020!R21+شباط2020!R21+'كانون الثاني.2020'!R21)/3</f>
        <v>10</v>
      </c>
      <c r="S22" s="482">
        <f>(اذار2020!S21+شباط2020!S21+'كانون الثاني.2020'!S21)/3</f>
        <v>10</v>
      </c>
      <c r="T22" s="48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row>
    <row r="23" spans="1:49" ht="39" customHeight="1">
      <c r="A23" s="480">
        <v>16</v>
      </c>
      <c r="B23" s="433" t="s">
        <v>64</v>
      </c>
      <c r="C23" s="482">
        <f>(اذار2020!C22+شباط2020!C22+'كانون الثاني.2020'!C22)/3</f>
        <v>3</v>
      </c>
      <c r="D23" s="482"/>
      <c r="E23" s="482">
        <f>(اذار2020!E22+شباط2020!E22+'كانون الثاني.2020'!E22)/3</f>
        <v>4</v>
      </c>
      <c r="F23" s="482">
        <f>(اذار2020!F22+شباط2020!F22+'كانون الثاني.2020'!F22)/3</f>
        <v>4.75</v>
      </c>
      <c r="G23" s="482"/>
      <c r="H23" s="482">
        <f>(اذار2020!H22+شباط2020!H22+'كانون الثاني.2020'!H22)/3</f>
        <v>15</v>
      </c>
      <c r="I23" s="482">
        <f>(اذار2020!I22+شباط2020!I22+'كانون الثاني.2020'!I22)/3</f>
        <v>14</v>
      </c>
      <c r="J23" s="482">
        <f>(اذار2020!J22+شباط2020!J22+'كانون الثاني.2020'!J22)/3</f>
        <v>14</v>
      </c>
      <c r="K23" s="482">
        <f>(اذار2020!K22+شباط2020!K22+'كانون الثاني.2020'!K22)/3</f>
        <v>15</v>
      </c>
      <c r="L23" s="482"/>
      <c r="M23" s="482">
        <f>(اذار2020!M22+شباط2020!M22+'كانون الثاني.2020'!M22)/3</f>
        <v>1.5</v>
      </c>
      <c r="N23" s="482"/>
      <c r="O23" s="482">
        <f>(اذار2020!O22+شباط2020!O22+'كانون الثاني.2020'!O22)/3</f>
        <v>1.75</v>
      </c>
      <c r="P23" s="482"/>
      <c r="Q23" s="482">
        <f>(اذار2020!Q22+شباط2020!Q22+'كانون الثاني.2020'!Q22)/3</f>
        <v>14</v>
      </c>
      <c r="R23" s="482">
        <f>(اذار2020!R22+شباط2020!R22+'كانون الثاني.2020'!R22)/3</f>
        <v>0</v>
      </c>
      <c r="S23" s="482">
        <f>(اذار2020!S22+شباط2020!S22+'كانون الثاني.2020'!S22)/3</f>
        <v>0</v>
      </c>
      <c r="T23" s="482">
        <f>(اذار2020!T22+شباط2020!T22+'كانون الثاني.2020'!T22)/3</f>
        <v>0</v>
      </c>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row>
    <row r="24" spans="1:49" ht="39" customHeight="1">
      <c r="A24" s="480">
        <v>17</v>
      </c>
      <c r="B24" s="486" t="s">
        <v>65</v>
      </c>
      <c r="C24" s="482">
        <f>(اذار2020!C23:T23+شباط2020!C23:T23+'كانون الثاني.2020'!C23:T23)/3</f>
        <v>2.5</v>
      </c>
      <c r="D24" s="482">
        <f>(اذار2020!D23:U23+شباط2020!D23:U23+'كانون الثاني.2020'!D23:U23)/3</f>
        <v>4</v>
      </c>
      <c r="E24" s="482">
        <f>(اذار2020!E23:V23+شباط2020!E23:V23+'كانون الثاني.2020'!E23:V23)/3</f>
        <v>5.5</v>
      </c>
      <c r="F24" s="482"/>
      <c r="G24" s="482"/>
      <c r="H24" s="482">
        <f>(اذار2020!H23:Y23+شباط2020!H23:Y23+'كانون الثاني.2020'!H23:Y23)/3</f>
        <v>25</v>
      </c>
      <c r="I24" s="482">
        <f>(اذار2020!I23:Z23+شباط2020!I23:Z23+'كانون الثاني.2020'!I23:Z23)/3</f>
        <v>25</v>
      </c>
      <c r="J24" s="482">
        <f>(اذار2020!J23:AA23+شباط2020!J23:AA23+'كانون الثاني.2020'!J23:AA23)/3</f>
        <v>25</v>
      </c>
      <c r="K24" s="482"/>
      <c r="L24" s="482"/>
      <c r="M24" s="482">
        <f>(اذار2020!M23:AD23+شباط2020!M23:AD23+'كانون الثاني.2020'!M23:AD23)/3</f>
        <v>1</v>
      </c>
      <c r="N24" s="482"/>
      <c r="O24" s="482"/>
      <c r="P24" s="482"/>
      <c r="Q24" s="482">
        <f>(اذار2020!Q23:AH23+شباط2020!Q23:AH23+'كانون الثاني.2020'!Q23:AH23)/3</f>
        <v>25</v>
      </c>
      <c r="R24" s="482"/>
      <c r="S24" s="482"/>
      <c r="T24" s="48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row>
    <row r="25" spans="1:49" ht="39" customHeight="1">
      <c r="A25" s="480">
        <v>18</v>
      </c>
      <c r="B25" s="485" t="s">
        <v>81</v>
      </c>
      <c r="C25" s="482">
        <f>(اذار2020!C24+شباط2020!C24+'كانون الثاني.2020'!C24)/3</f>
        <v>1</v>
      </c>
      <c r="D25" s="482"/>
      <c r="E25" s="482">
        <f>(اذار2020!E24+شباط2020!E24+'كانون الثاني.2020'!E24)/3</f>
        <v>3</v>
      </c>
      <c r="F25" s="482">
        <f>(اذار2020!F24+شباط2020!F24+'كانون الثاني.2020'!F24)/3</f>
        <v>4</v>
      </c>
      <c r="G25" s="482"/>
      <c r="H25" s="482">
        <f>(اذار2020!H24+شباط2020!H24+'كانون الثاني.2020'!H24)/3</f>
        <v>11</v>
      </c>
      <c r="I25" s="482">
        <f>(اذار2020!I24+شباط2020!I24+'كانون الثاني.2020'!I24)/3</f>
        <v>11</v>
      </c>
      <c r="J25" s="482">
        <f>(اذار2020!J24+شباط2020!J24+'كانون الثاني.2020'!J24)/3</f>
        <v>11</v>
      </c>
      <c r="K25" s="482"/>
      <c r="L25" s="482"/>
      <c r="M25" s="482">
        <f>(اذار2020!M24+شباط2020!M24+'كانون الثاني.2020'!M24)/3</f>
        <v>1</v>
      </c>
      <c r="N25" s="482"/>
      <c r="O25" s="482">
        <f>(اذار2020!O24+شباط2020!O24+'كانون الثاني.2020'!O24)/3</f>
        <v>2</v>
      </c>
      <c r="P25" s="482">
        <f>(اذار2020!P24+شباط2020!P24+'كانون الثاني.2020'!P24)/3</f>
        <v>3</v>
      </c>
      <c r="Q25" s="482">
        <f>(اذار2020!Q24+شباط2020!Q24+'كانون الثاني.2020'!Q24)/3</f>
        <v>11</v>
      </c>
      <c r="R25" s="482"/>
      <c r="S25" s="482"/>
      <c r="T25" s="48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row>
    <row r="26" spans="1:49" ht="39" customHeight="1">
      <c r="A26" s="480">
        <v>19</v>
      </c>
      <c r="B26" s="485" t="s">
        <v>44</v>
      </c>
      <c r="C26" s="482">
        <f>(اذار2020!C25+شباط2020!C25+'كانون الثاني.2020'!C25)/3</f>
        <v>8</v>
      </c>
      <c r="D26" s="482">
        <f>(اذار2020!D25+شباط2020!D25+'كانون الثاني.2020'!D25)/3</f>
        <v>9</v>
      </c>
      <c r="E26" s="482">
        <f>(اذار2020!E25+شباط2020!E25+'كانون الثاني.2020'!E25)/3</f>
        <v>10</v>
      </c>
      <c r="F26" s="482"/>
      <c r="G26" s="482"/>
      <c r="H26" s="482">
        <f>(اذار2020!H25+شباط2020!H25+'كانون الثاني.2020'!H25)/3</f>
        <v>14</v>
      </c>
      <c r="I26" s="482">
        <f>(اذار2020!I25+شباط2020!I25+'كانون الثاني.2020'!I25)/3</f>
        <v>14</v>
      </c>
      <c r="J26" s="482">
        <f>(اذار2020!J25+شباط2020!J25+'كانون الثاني.2020'!J25)/3</f>
        <v>12</v>
      </c>
      <c r="K26" s="482">
        <f>(اذار2020!K25+شباط2020!K25+'كانون الثاني.2020'!K25)/3</f>
        <v>13</v>
      </c>
      <c r="L26" s="482"/>
      <c r="M26" s="482">
        <f>(اذار2020!M25+شباط2020!M25+'كانون الثاني.2020'!M25)/3</f>
        <v>2</v>
      </c>
      <c r="N26" s="482">
        <f>(اذار2020!N25+شباط2020!N25+'كانون الثاني.2020'!N25)/3</f>
        <v>2.5</v>
      </c>
      <c r="O26" s="482">
        <f>(اذار2020!O25+شباط2020!O25+'كانون الثاني.2020'!O25)/3</f>
        <v>3</v>
      </c>
      <c r="P26" s="482"/>
      <c r="Q26" s="482">
        <f>(اذار2020!Q25+شباط2020!Q25+'كانون الثاني.2020'!Q25)/3</f>
        <v>13</v>
      </c>
      <c r="R26" s="482"/>
      <c r="S26" s="482"/>
      <c r="T26" s="48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row>
    <row r="27" spans="1:49" ht="39" customHeight="1">
      <c r="A27" s="480">
        <v>20</v>
      </c>
      <c r="B27" s="486" t="s">
        <v>66</v>
      </c>
      <c r="C27" s="482">
        <f>(اذار2020!C26+شباط2020!C26+'كانون الثاني.2020'!C26)/3</f>
        <v>2.5</v>
      </c>
      <c r="D27" s="482">
        <f>(اذار2020!D26+شباط2020!D26+'كانون الثاني.2020'!D26)/3</f>
        <v>4.25</v>
      </c>
      <c r="E27" s="482">
        <f>(اذار2020!E26+شباط2020!E26+'كانون الثاني.2020'!E26)/3</f>
        <v>4.5</v>
      </c>
      <c r="F27" s="482">
        <f>(اذار2020!F26+شباط2020!F26+'كانون الثاني.2020'!F26)/3</f>
        <v>4.75</v>
      </c>
      <c r="G27" s="482"/>
      <c r="H27" s="482">
        <f>(اذار2020!H26+شباط2020!H26+'كانون الثاني.2020'!H26)/3</f>
        <v>16</v>
      </c>
      <c r="I27" s="482">
        <f>(اذار2020!I26+شباط2020!I26+'كانون الثاني.2020'!I26)/3</f>
        <v>16</v>
      </c>
      <c r="J27" s="482">
        <f>(اذار2020!J26+شباط2020!J26+'كانون الثاني.2020'!J26)/3</f>
        <v>12</v>
      </c>
      <c r="K27" s="482"/>
      <c r="L27" s="482"/>
      <c r="M27" s="482">
        <f>(اذار2020!M26+شباط2020!M26+'كانون الثاني.2020'!M26)/3</f>
        <v>1</v>
      </c>
      <c r="N27" s="482">
        <f>(اذار2020!N26+شباط2020!N26+'كانون الثاني.2020'!N26)/3</f>
        <v>1</v>
      </c>
      <c r="O27" s="482">
        <f>(اذار2020!O26+شباط2020!O26+'كانون الثاني.2020'!O26)/3</f>
        <v>1.5</v>
      </c>
      <c r="P27" s="482">
        <f>(اذار2020!P26+شباط2020!P26+'كانون الثاني.2020'!P26)/3</f>
        <v>1.8</v>
      </c>
      <c r="Q27" s="482">
        <f>(اذار2020!Q26+شباط2020!Q26+'كانون الثاني.2020'!Q26)/3</f>
        <v>15</v>
      </c>
      <c r="R27" s="482"/>
      <c r="S27" s="482">
        <f>(اذار2020!S26+شباط2020!S26+'كانون الثاني.2020'!S26)/3</f>
        <v>1.75</v>
      </c>
      <c r="T27" s="482"/>
      <c r="U27" s="48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row>
    <row r="28" spans="1:49" ht="39" customHeight="1">
      <c r="A28" s="480">
        <v>21</v>
      </c>
      <c r="B28" s="486" t="s">
        <v>43</v>
      </c>
      <c r="C28" s="482">
        <f>(اذار2020!C27+شباط2020!C27+'كانون الثاني.2020'!C27)/3</f>
        <v>2.5</v>
      </c>
      <c r="D28" s="482">
        <f>(اذار2020!D27+شباط2020!D27+'كانون الثاني.2020'!D27)/3</f>
        <v>3</v>
      </c>
      <c r="E28" s="482">
        <f>(اذار2020!E27+شباط2020!E27+'كانون الثاني.2020'!E27)/3</f>
        <v>3.35</v>
      </c>
      <c r="F28" s="482">
        <f>(اذار2020!F27+شباط2020!F27+'كانون الثاني.2020'!F27)/3</f>
        <v>3.75</v>
      </c>
      <c r="G28" s="482"/>
      <c r="H28" s="482">
        <f>(اذار2020!H27+شباط2020!H27+'كانون الثاني.2020'!H27)/3</f>
        <v>11</v>
      </c>
      <c r="I28" s="482">
        <f>(اذار2020!I27+شباط2020!I27+'كانون الثاني.2020'!I27)/3</f>
        <v>11</v>
      </c>
      <c r="J28" s="482">
        <f>(اذار2020!J27+شباط2020!J27+'كانون الثاني.2020'!J27)/3</f>
        <v>11</v>
      </c>
      <c r="K28" s="482"/>
      <c r="L28" s="482"/>
      <c r="M28" s="482">
        <f>(اذار2020!M27+شباط2020!M27+'كانون الثاني.2020'!M27)/3</f>
        <v>1</v>
      </c>
      <c r="N28" s="482">
        <f>(اذار2020!N27+شباط2020!N27+'كانون الثاني.2020'!N27)/3</f>
        <v>1.5</v>
      </c>
      <c r="O28" s="482">
        <f>(اذار2020!O27+شباط2020!O27+'كانون الثاني.2020'!O27)/3</f>
        <v>1.75</v>
      </c>
      <c r="P28" s="482">
        <f>(اذار2020!P27+شباط2020!P27+'كانون الثاني.2020'!P27)/3</f>
        <v>2</v>
      </c>
      <c r="Q28" s="482">
        <f>(اذار2020!Q27+شباط2020!Q27+'كانون الثاني.2020'!Q27)/3</f>
        <v>9</v>
      </c>
      <c r="R28" s="482"/>
      <c r="S28" s="482"/>
      <c r="T28" s="48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row>
    <row r="29" spans="1:49" ht="39" customHeight="1">
      <c r="A29" s="480">
        <v>22</v>
      </c>
      <c r="B29" s="487" t="s">
        <v>127</v>
      </c>
      <c r="C29" s="482">
        <f>(اذار2020!C28+شباط2020!C28+'كانون الثاني.2020'!C28)/3</f>
        <v>2</v>
      </c>
      <c r="D29" s="482">
        <f>(اذار2020!D28+شباط2020!D28+'كانون الثاني.2020'!D28)/3</f>
        <v>2.5</v>
      </c>
      <c r="E29" s="482">
        <f>(اذار2020!E28+شباط2020!E28+'كانون الثاني.2020'!E28)/3</f>
        <v>3</v>
      </c>
      <c r="F29" s="482"/>
      <c r="G29" s="482"/>
      <c r="H29" s="482">
        <f>(اذار2020!H28+شباط2020!H28+'كانون الثاني.2020'!H28)/3</f>
        <v>25</v>
      </c>
      <c r="I29" s="482"/>
      <c r="J29" s="482">
        <f>(اذار2020!J28+شباط2020!J28+'كانون الثاني.2020'!J28)/3</f>
        <v>27</v>
      </c>
      <c r="K29" s="482"/>
      <c r="L29" s="482"/>
      <c r="M29" s="482">
        <f>(اذار2020!M28+شباط2020!M28+'كانون الثاني.2020'!M28)/3</f>
        <v>0.5</v>
      </c>
      <c r="N29" s="482">
        <f>(اذار2020!N28+شباط2020!N28+'كانون الثاني.2020'!N28)/3</f>
        <v>1</v>
      </c>
      <c r="O29" s="482">
        <f>(اذار2020!O28+شباط2020!O28+'كانون الثاني.2020'!O28)/3</f>
        <v>1</v>
      </c>
      <c r="P29" s="482"/>
      <c r="Q29" s="482">
        <f>(اذار2020!Q28+شباط2020!Q28+'كانون الثاني.2020'!Q28)/3</f>
        <v>25</v>
      </c>
      <c r="R29" s="482"/>
      <c r="S29" s="482"/>
      <c r="T29" s="48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row>
    <row r="30" spans="1:49" ht="39" customHeight="1">
      <c r="A30" s="480">
        <v>23</v>
      </c>
      <c r="B30" s="488" t="s">
        <v>67</v>
      </c>
      <c r="C30" s="482">
        <f>(اذار2020!C29+شباط2020!C29+'كانون الثاني.2020'!C29)/3</f>
        <v>5</v>
      </c>
      <c r="D30" s="482">
        <f>(اذار2020!D29+شباط2020!D29+'كانون الثاني.2020'!D29)/3</f>
        <v>6</v>
      </c>
      <c r="E30" s="482">
        <f>(اذار2020!E29+شباط2020!E29+'كانون الثاني.2020'!E29)/3</f>
        <v>6.5</v>
      </c>
      <c r="F30" s="482">
        <f>(اذار2020!F29+شباط2020!F29+'كانون الثاني.2020'!F29)/3</f>
        <v>6.5</v>
      </c>
      <c r="G30" s="482"/>
      <c r="H30" s="482">
        <f>(اذار2020!H29+شباط2020!H29+'كانون الثاني.2020'!H29)/3</f>
        <v>15</v>
      </c>
      <c r="I30" s="482">
        <f>(اذار2020!I29+شباط2020!I29+'كانون الثاني.2020'!I29)/3</f>
        <v>15</v>
      </c>
      <c r="J30" s="482">
        <f>(اذار2020!J29+شباط2020!J29+'كانون الثاني.2020'!J29)/3</f>
        <v>10.5</v>
      </c>
      <c r="K30" s="482">
        <f>(اذار2020!K29+شباط2020!K29+'كانون الثاني.2020'!K29)/3</f>
        <v>11</v>
      </c>
      <c r="L30" s="482"/>
      <c r="M30" s="482">
        <f>(اذار2020!M29+شباط2020!M29+'كانون الثاني.2020'!M29)/3</f>
        <v>2.5</v>
      </c>
      <c r="N30" s="482">
        <f>(اذار2020!N29+شباط2020!N29+'كانون الثاني.2020'!N29)/3</f>
        <v>3.5</v>
      </c>
      <c r="O30" s="482">
        <f>(اذار2020!O29+شباط2020!O29+'كانون الثاني.2020'!O29)/3</f>
        <v>4</v>
      </c>
      <c r="P30" s="482">
        <f>(اذار2020!P29+شباط2020!P29+'كانون الثاني.2020'!P29)/3</f>
        <v>4</v>
      </c>
      <c r="Q30" s="482"/>
      <c r="R30" s="482"/>
      <c r="S30" s="482"/>
      <c r="T30" s="483"/>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row>
    <row r="31" spans="1:20" s="2" customFormat="1" ht="39" customHeight="1">
      <c r="A31" s="480">
        <v>24</v>
      </c>
      <c r="B31" s="345" t="s">
        <v>68</v>
      </c>
      <c r="C31" s="482"/>
      <c r="D31" s="482">
        <f>(اذار2020!D30+شباط2020!D30+'كانون الثاني.2020'!D30)/3</f>
        <v>2.25</v>
      </c>
      <c r="E31" s="482">
        <f>(اذار2020!E30+شباط2020!E30+'كانون الثاني.2020'!E30)/3</f>
        <v>3.1300000000000003</v>
      </c>
      <c r="F31" s="482">
        <f>(اذار2020!F30+شباط2020!F30+'كانون الثاني.2020'!F30)/3</f>
        <v>3.8800000000000003</v>
      </c>
      <c r="G31" s="482"/>
      <c r="H31" s="482"/>
      <c r="I31" s="482"/>
      <c r="J31" s="482">
        <f>(اذار2020!J30+شباط2020!J30+'كانون الثاني.2020'!J30)/3</f>
        <v>8</v>
      </c>
      <c r="K31" s="482"/>
      <c r="L31" s="482"/>
      <c r="M31" s="482"/>
      <c r="N31" s="482">
        <f>(اذار2020!N30+شباط2020!N30+'كانون الثاني.2020'!N30)/3</f>
        <v>2.63</v>
      </c>
      <c r="O31" s="482">
        <f>(اذار2020!O30+شباط2020!O30+'كانون الثاني.2020'!O30)/3</f>
        <v>2.8800000000000003</v>
      </c>
      <c r="P31" s="482">
        <f>(اذار2020!P30+شباط2020!P30+'كانون الثاني.2020'!P30)/3</f>
        <v>3.1300000000000003</v>
      </c>
      <c r="Q31" s="482">
        <f>(اذار2020!Q30+شباط2020!Q30+'كانون الثاني.2020'!Q30)/3</f>
        <v>8</v>
      </c>
      <c r="R31" s="482"/>
      <c r="S31" s="482"/>
      <c r="T31" s="482">
        <f>(اذار2020!T30+شباط2020!T30+'كانون الثاني.2020'!T30)/3</f>
        <v>6.5</v>
      </c>
    </row>
    <row r="32" spans="1:49" ht="39" customHeight="1">
      <c r="A32" s="480">
        <v>25</v>
      </c>
      <c r="B32" s="488" t="s">
        <v>69</v>
      </c>
      <c r="C32" s="482">
        <f>(اذار2020!C31+شباط2020!C31+'كانون الثاني.2020'!C31)/3</f>
        <v>7</v>
      </c>
      <c r="D32" s="482">
        <f>(اذار2020!D31+شباط2020!D31+'كانون الثاني.2020'!D31)/3</f>
        <v>8</v>
      </c>
      <c r="E32" s="482">
        <f>(اذار2020!E31+شباط2020!E31+'كانون الثاني.2020'!E31)/3</f>
        <v>9.25</v>
      </c>
      <c r="F32" s="482">
        <f>(اذار2020!F31+شباط2020!F31+'كانون الثاني.2020'!F31)/3</f>
        <v>9</v>
      </c>
      <c r="G32" s="482"/>
      <c r="H32" s="482">
        <f>(اذار2020!H31+شباط2020!H31+'كانون الثاني.2020'!H31)/3</f>
        <v>11.5</v>
      </c>
      <c r="I32" s="482">
        <f>(اذار2020!I31+شباط2020!I31+'كانون الثاني.2020'!I31)/3</f>
        <v>11</v>
      </c>
      <c r="J32" s="482">
        <f>(اذار2020!J31+شباط2020!J31+'كانون الثاني.2020'!J31)/3</f>
        <v>11</v>
      </c>
      <c r="K32" s="482">
        <f>(اذار2020!K31+شباط2020!K31+'كانون الثاني.2020'!K31)/3</f>
        <v>11</v>
      </c>
      <c r="L32" s="482">
        <f>(اذار2020!L31+شباط2020!L31+'كانون الثاني.2020'!L31)/3</f>
        <v>14</v>
      </c>
      <c r="M32" s="482">
        <f>(اذار2020!M31+شباط2020!M31+'كانون الثاني.2020'!M31)/3</f>
        <v>3</v>
      </c>
      <c r="N32" s="482">
        <f>(اذار2020!N31+شباط2020!N31+'كانون الثاني.2020'!N31)/3</f>
        <v>4</v>
      </c>
      <c r="O32" s="482">
        <f>(اذار2020!O31+شباط2020!O31+'كانون الثاني.2020'!O31)/3</f>
        <v>5</v>
      </c>
      <c r="P32" s="482">
        <f>(اذار2020!P31+شباط2020!P31+'كانون الثاني.2020'!P31)/3</f>
        <v>5.5</v>
      </c>
      <c r="Q32" s="482">
        <f>(اذار2020!Q31+شباط2020!Q31+'كانون الثاني.2020'!Q31)/3</f>
        <v>11</v>
      </c>
      <c r="R32" s="482"/>
      <c r="S32" s="482"/>
      <c r="T32" s="48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row>
    <row r="33" spans="1:20" s="20" customFormat="1" ht="39" customHeight="1">
      <c r="A33" s="480">
        <v>26</v>
      </c>
      <c r="B33" s="489" t="s">
        <v>128</v>
      </c>
      <c r="C33" s="482">
        <f>(اذار2020!C32+شباط2020!C32+'كانون الثاني.2020'!C32)/3</f>
        <v>2.58</v>
      </c>
      <c r="D33" s="482">
        <f>(اذار2020!D32+شباط2020!D32+'كانون الثاني.2020'!D32)/3</f>
        <v>4.89</v>
      </c>
      <c r="E33" s="482"/>
      <c r="F33" s="482"/>
      <c r="G33" s="482"/>
      <c r="H33" s="482">
        <f>(اذار2020!H32+شباط2020!H32+'كانون الثاني.2020'!H32)/3</f>
        <v>14</v>
      </c>
      <c r="I33" s="482"/>
      <c r="J33" s="482">
        <f>(اذار2020!J32+شباط2020!J32+'كانون الثاني.2020'!J32)/3</f>
        <v>14.62</v>
      </c>
      <c r="K33" s="482">
        <f>(اذار2020!K32+شباط2020!K32+'كانون الثاني.2020'!K32)/3</f>
        <v>12</v>
      </c>
      <c r="L33" s="482">
        <f>(اذار2020!L32+شباط2020!L32+'كانون الثاني.2020'!L32)/3</f>
        <v>10</v>
      </c>
      <c r="M33" s="482">
        <f>(اذار2020!M32+شباط2020!M32+'كانون الثاني.2020'!M32)/3</f>
        <v>0.83</v>
      </c>
      <c r="N33" s="482">
        <f>(اذار2020!N32+شباط2020!N32+'كانون الثاني.2020'!N32)/3</f>
        <v>4.21</v>
      </c>
      <c r="O33" s="482"/>
      <c r="P33" s="482"/>
      <c r="Q33" s="482">
        <f>(اذار2020!Q32+شباط2020!Q32+'كانون الثاني.2020'!Q32)/3</f>
        <v>11.58</v>
      </c>
      <c r="R33" s="482">
        <f>(اذار2020!R32+شباط2020!R32+'كانون الثاني.2020'!R32)/3</f>
        <v>9.5</v>
      </c>
      <c r="S33" s="482">
        <f>(اذار2020!S32+شباط2020!S32+'كانون الثاني.2020'!S32)/3</f>
        <v>9.5</v>
      </c>
      <c r="T33" s="482">
        <f>(اذار2020!T32+شباط2020!T32+'كانون الثاني.2020'!T32)/3</f>
        <v>6.47</v>
      </c>
    </row>
    <row r="34" spans="1:49" ht="39" customHeight="1">
      <c r="A34" s="480">
        <v>27</v>
      </c>
      <c r="B34" s="486" t="s">
        <v>83</v>
      </c>
      <c r="C34" s="482"/>
      <c r="D34" s="482"/>
      <c r="E34" s="482"/>
      <c r="F34" s="482"/>
      <c r="G34" s="482"/>
      <c r="H34" s="482"/>
      <c r="I34" s="482"/>
      <c r="J34" s="482"/>
      <c r="K34" s="482"/>
      <c r="L34" s="482"/>
      <c r="M34" s="482"/>
      <c r="N34" s="482">
        <f>(اذار2020!N33:AE33+شباط2020!N33:AE33+'كانون الثاني.2020'!N33:AE33)/3</f>
        <v>2</v>
      </c>
      <c r="O34" s="482"/>
      <c r="P34" s="482"/>
      <c r="Q34" s="482">
        <f>(اذار2020!Q33:AH33+شباط2020!Q33:AH33+'كانون الثاني.2020'!Q33:AH33)/3</f>
        <v>11</v>
      </c>
      <c r="R34" s="482">
        <f>(اذار2020!R33:AI33+شباط2020!R33:AI33+'كانون الثاني.2020'!R33:AI33)/3</f>
        <v>12</v>
      </c>
      <c r="S34" s="482">
        <f>(اذار2020!S33:AJ33+شباط2020!S33:AJ33+'كانون الثاني.2020'!S33:AJ33)/3</f>
        <v>13</v>
      </c>
      <c r="T34" s="483">
        <f>(اذار2020!T33:AK33+شباط2020!T33:AK33+'كانون الثاني.2020'!T33:AK33)/3</f>
        <v>13</v>
      </c>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row>
    <row r="35" spans="1:20" s="24" customFormat="1" ht="39" customHeight="1">
      <c r="A35" s="480">
        <v>28</v>
      </c>
      <c r="B35" s="485" t="s">
        <v>124</v>
      </c>
      <c r="C35" s="482">
        <f>(اذار2020!C34:T34+شباط2020!C34:T34+'كانون الثاني.2020'!C34:T34)/3</f>
        <v>6.099999999999999</v>
      </c>
      <c r="D35" s="482"/>
      <c r="E35" s="482">
        <f>(اذار2020!E34:V34+شباط2020!E34:V34+'كانون الثاني.2020'!E34:V34)/3</f>
        <v>6.099999999999999</v>
      </c>
      <c r="F35" s="482"/>
      <c r="G35" s="482"/>
      <c r="H35" s="482"/>
      <c r="I35" s="482"/>
      <c r="J35" s="482">
        <f>(اذار2020!J34:AA34+شباط2020!J34:AA34+'كانون الثاني.2020'!J34:AA34)/3</f>
        <v>12</v>
      </c>
      <c r="K35" s="482">
        <f>(اذار2020!K34:AB34+شباط2020!K34:AB34+'كانون الثاني.2020'!K34:AB34)/3</f>
        <v>12</v>
      </c>
      <c r="L35" s="482">
        <f>(اذار2020!L34:AC34+شباط2020!L34:AC34+'كانون الثاني.2020'!L34:AC34)/3</f>
        <v>12</v>
      </c>
      <c r="M35" s="482">
        <f>(اذار2020!M34:AD34+شباط2020!M34:AD34+'كانون الثاني.2020'!M34:AD34)/3</f>
        <v>3.7000000000000006</v>
      </c>
      <c r="N35" s="482"/>
      <c r="O35" s="482">
        <f>(اذار2020!O34:AF34+شباط2020!O34:AF34+'كانون الثاني.2020'!O34:AF34)/3</f>
        <v>3.7000000000000006</v>
      </c>
      <c r="P35" s="482"/>
      <c r="Q35" s="482">
        <f>(اذار2020!Q34:AH34+شباط2020!Q34:AH34+'كانون الثاني.2020'!Q34:AH34)/3</f>
        <v>12</v>
      </c>
      <c r="R35" s="482">
        <f>(اذار2020!R34:AI34+شباط2020!R34:AI34+'كانون الثاني.2020'!R34:AI34)/3</f>
        <v>12</v>
      </c>
      <c r="S35" s="482">
        <f>(اذار2020!S34:AJ34+شباط2020!S34:AJ34+'كانون الثاني.2020'!S34:AJ34)/3</f>
        <v>12</v>
      </c>
      <c r="T35" s="482">
        <f>(اذار2020!T34:AK34+شباط2020!T34:AK34+'كانون الثاني.2020'!T34:AK34)/3</f>
        <v>12</v>
      </c>
    </row>
    <row r="36" spans="1:49" ht="39" customHeight="1">
      <c r="A36" s="480">
        <v>29</v>
      </c>
      <c r="B36" s="486" t="s">
        <v>129</v>
      </c>
      <c r="C36" s="482"/>
      <c r="D36" s="482"/>
      <c r="E36" s="482"/>
      <c r="F36" s="482"/>
      <c r="G36" s="482"/>
      <c r="H36" s="482"/>
      <c r="I36" s="482"/>
      <c r="J36" s="482"/>
      <c r="K36" s="482"/>
      <c r="L36" s="482"/>
      <c r="M36" s="482"/>
      <c r="N36" s="482">
        <f>(اذار2020!N35:AE35+شباط2020!N35:AE35+'كانون الثاني.2020'!N35:AE35)/3</f>
        <v>1.63</v>
      </c>
      <c r="O36" s="482"/>
      <c r="P36" s="482"/>
      <c r="Q36" s="482">
        <f>(اذار2020!Q35:AH35+شباط2020!Q35:AH35+'كانون الثاني.2020'!Q35:AH35)/3</f>
        <v>14.479999999999999</v>
      </c>
      <c r="R36" s="482">
        <f>(اذار2020!R35:AI35+شباط2020!R35:AI35+'كانون الثاني.2020'!R35:AI35)/3</f>
        <v>14.479999999999999</v>
      </c>
      <c r="S36" s="482">
        <f>(اذار2020!S35:AJ35+شباط2020!S35:AJ35+'كانون الثاني.2020'!S35:AJ35)/3</f>
        <v>14.479999999999999</v>
      </c>
      <c r="T36" s="483">
        <f>(اذار2020!T35:AK35+شباط2020!T35:AK35+'كانون الثاني.2020'!T35:AK35)/3</f>
        <v>14.479999999999999</v>
      </c>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ht="39" customHeight="1">
      <c r="A37" s="480">
        <v>30</v>
      </c>
      <c r="B37" s="490" t="s">
        <v>46</v>
      </c>
      <c r="C37" s="482">
        <f>(اذار2020!C36+شباط2020!C36+'كانون الثاني.2020'!C36)/3</f>
        <v>5</v>
      </c>
      <c r="D37" s="482">
        <f>(اذار2020!D36+شباط2020!D36+'كانون الثاني.2020'!D36)/3</f>
        <v>5.5</v>
      </c>
      <c r="E37" s="482">
        <f>(اذار2020!E36+شباط2020!E36+'كانون الثاني.2020'!E36)/3</f>
        <v>6</v>
      </c>
      <c r="F37" s="482"/>
      <c r="G37" s="482"/>
      <c r="H37" s="482">
        <f>(اذار2020!H36+شباط2020!H36+'كانون الثاني.2020'!H36)/3</f>
        <v>15</v>
      </c>
      <c r="I37" s="482"/>
      <c r="J37" s="482">
        <f>(اذار2020!J36+شباط2020!J36+'كانون الثاني.2020'!J36)/3</f>
        <v>15</v>
      </c>
      <c r="K37" s="482">
        <f>(اذار2020!K36+شباط2020!K36+'كانون الثاني.2020'!K36)/3</f>
        <v>15</v>
      </c>
      <c r="L37" s="482">
        <f>(اذار2020!L36+شباط2020!L36+'كانون الثاني.2020'!L36)/3</f>
        <v>15</v>
      </c>
      <c r="M37" s="482">
        <f>(اذار2020!M36+شباط2020!M36+'كانون الثاني.2020'!M36)/3</f>
        <v>3.25</v>
      </c>
      <c r="N37" s="482">
        <f>(اذار2020!N36+شباط2020!N36+'كانون الثاني.2020'!N36)/3</f>
        <v>3.5</v>
      </c>
      <c r="O37" s="482">
        <f>(اذار2020!O36+شباط2020!O36+'كانون الثاني.2020'!O36)/3</f>
        <v>4</v>
      </c>
      <c r="P37" s="482"/>
      <c r="Q37" s="482">
        <f>(اذار2020!Q36+شباط2020!Q36+'كانون الثاني.2020'!Q36)/3</f>
        <v>15</v>
      </c>
      <c r="R37" s="482">
        <f>(اذار2020!R36+شباط2020!R36+'كانون الثاني.2020'!R36)/3</f>
        <v>15</v>
      </c>
      <c r="S37" s="482">
        <f>(اذار2020!S36+شباط2020!S36+'كانون الثاني.2020'!S36)/3</f>
        <v>15</v>
      </c>
      <c r="T37" s="482">
        <f>(اذار2020!T36+شباط2020!T36+'كانون الثاني.2020'!T36)/3</f>
        <v>15</v>
      </c>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20" s="38" customFormat="1" ht="39" customHeight="1">
      <c r="A38" s="480">
        <v>31</v>
      </c>
      <c r="B38" s="234" t="s">
        <v>51</v>
      </c>
      <c r="C38" s="482">
        <f>(اذار2020!C37+شباط2020!C37+'كانون الثاني.2020'!C37)/3</f>
        <v>5</v>
      </c>
      <c r="D38" s="482">
        <f>(اذار2020!D37+شباط2020!D37+'كانون الثاني.2020'!D37)/3</f>
        <v>6</v>
      </c>
      <c r="E38" s="482">
        <f>(اذار2020!E37+شباط2020!E37+'كانون الثاني.2020'!E37)/3</f>
        <v>7</v>
      </c>
      <c r="F38" s="482">
        <f>(اذار2020!F37+شباط2020!F37+'كانون الثاني.2020'!F37)/3</f>
        <v>8</v>
      </c>
      <c r="G38" s="482"/>
      <c r="H38" s="482"/>
      <c r="I38" s="482"/>
      <c r="J38" s="482">
        <f>(اذار2020!J37+شباط2020!J37+'كانون الثاني.2020'!J37)/3</f>
        <v>14</v>
      </c>
      <c r="K38" s="482">
        <f>(اذار2020!K37+شباط2020!K37+'كانون الثاني.2020'!K37)/3</f>
        <v>15</v>
      </c>
      <c r="L38" s="482">
        <f>(اذار2020!L37+شباط2020!L37+'كانون الثاني.2020'!L37)/3</f>
        <v>16</v>
      </c>
      <c r="M38" s="482">
        <f>(اذار2020!M37+شباط2020!M37+'كانون الثاني.2020'!M37)/3</f>
        <v>2.5</v>
      </c>
      <c r="N38" s="482">
        <f>(اذار2020!N37+شباط2020!N37+'كانون الثاني.2020'!N37)/3</f>
        <v>3</v>
      </c>
      <c r="O38" s="482">
        <f>(اذار2020!O37+شباط2020!O37+'كانون الثاني.2020'!O37)/3</f>
        <v>4</v>
      </c>
      <c r="P38" s="482"/>
      <c r="Q38" s="482">
        <f>(اذار2020!Q37+شباط2020!Q37+'كانون الثاني.2020'!Q37)/3</f>
        <v>12</v>
      </c>
      <c r="R38" s="482">
        <f>(اذار2020!R37+شباط2020!R37+'كانون الثاني.2020'!R37)/3</f>
        <v>11</v>
      </c>
      <c r="S38" s="482">
        <f>(اذار2020!S37+شباط2020!S37+'كانون الثاني.2020'!S37)/3</f>
        <v>10</v>
      </c>
      <c r="T38" s="482"/>
    </row>
    <row r="39" spans="1:49" ht="39" customHeight="1">
      <c r="A39" s="480">
        <v>32</v>
      </c>
      <c r="B39" s="234" t="s">
        <v>70</v>
      </c>
      <c r="C39" s="482">
        <f>(اذار2020!C38+شباط2020!C38+'كانون الثاني.2020'!C38)/3</f>
        <v>1</v>
      </c>
      <c r="D39" s="482"/>
      <c r="E39" s="482"/>
      <c r="F39" s="482"/>
      <c r="G39" s="482"/>
      <c r="H39" s="482"/>
      <c r="I39" s="482"/>
      <c r="J39" s="482">
        <f>(اذار2020!J38+شباط2020!J38+'كانون الثاني.2020'!J38)/3</f>
        <v>9</v>
      </c>
      <c r="K39" s="482">
        <f>(اذار2020!K38+شباط2020!K38+'كانون الثاني.2020'!K38)/3</f>
        <v>9</v>
      </c>
      <c r="L39" s="482"/>
      <c r="M39" s="482"/>
      <c r="N39" s="482"/>
      <c r="O39" s="482"/>
      <c r="P39" s="482"/>
      <c r="Q39" s="482"/>
      <c r="R39" s="482"/>
      <c r="S39" s="482"/>
      <c r="T39" s="48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ht="39" customHeight="1">
      <c r="A40" s="480">
        <v>33</v>
      </c>
      <c r="B40" s="491" t="s">
        <v>48</v>
      </c>
      <c r="C40" s="729">
        <f>(اذار2020!C39+شباط2020!C39+'كانون الثاني.2020'!C39)/3</f>
        <v>2.3333333333333335</v>
      </c>
      <c r="D40" s="482">
        <f>(اذار2020!D39+شباط2020!D39+'كانون الثاني.2020'!D39)/3</f>
        <v>2.75</v>
      </c>
      <c r="E40" s="482">
        <f>(اذار2020!E39+شباط2020!E39+'كانون الثاني.2020'!E39)/3</f>
        <v>3.1666666666666665</v>
      </c>
      <c r="F40" s="729">
        <f>(اذار2020!F39+شباط2020!F39+'كانون الثاني.2020'!F39)/1</f>
        <v>3.75</v>
      </c>
      <c r="G40" s="482">
        <f>(اذار2020!G39+شباط2020!G39+'كانون الثاني.2020'!G39)/1</f>
        <v>4</v>
      </c>
      <c r="H40" s="482">
        <f>(اذار2020!H39+شباط2020!H39+'كانون الثاني.2020'!H39)/3</f>
        <v>12.333333333333334</v>
      </c>
      <c r="I40" s="482">
        <f>(اذار2020!I39+شباط2020!I39+'كانون الثاني.2020'!I39)/3</f>
        <v>10</v>
      </c>
      <c r="J40" s="482">
        <f>(اذار2020!J39+شباط2020!J39+'كانون الثاني.2020'!J39)/3</f>
        <v>10.333333333333334</v>
      </c>
      <c r="K40" s="482">
        <f>(اذار2020!K39+شباط2020!K39+'كانون الثاني.2020'!K39)/3</f>
        <v>10.666666666666666</v>
      </c>
      <c r="L40" s="482">
        <f>(اذار2020!L39+شباط2020!L39+'كانون الثاني.2020'!L39)/3</f>
        <v>11.666666666666666</v>
      </c>
      <c r="M40" s="482">
        <f>(اذار2020!M39+شباط2020!M39+'كانون الثاني.2020'!M39)/3</f>
        <v>2.3333333333333335</v>
      </c>
      <c r="N40" s="482">
        <f>(اذار2020!N39+شباط2020!N39+'كانون الثاني.2020'!N39)/3</f>
        <v>2.75</v>
      </c>
      <c r="O40" s="482">
        <f>(اذار2020!O39+شباط2020!O39+'كانون الثاني.2020'!O39)/3</f>
        <v>2.9166666666666665</v>
      </c>
      <c r="P40" s="729">
        <f>(اذار2020!P39+شباط2020!P39+'كانون الثاني.2020'!P39)/1</f>
        <v>3.5</v>
      </c>
      <c r="Q40" s="482">
        <f>(اذار2020!Q39+شباط2020!Q39+'كانون الثاني.2020'!Q39)/3</f>
        <v>9.5</v>
      </c>
      <c r="R40" s="482">
        <f>(اذار2020!R39+شباط2020!R39+'كانون الثاني.2020'!R39)/3</f>
        <v>9.5</v>
      </c>
      <c r="S40" s="482">
        <f>(اذار2020!S39+شباط2020!S39+'كانون الثاني.2020'!S39)/3</f>
        <v>9.833333333333334</v>
      </c>
      <c r="T40" s="482">
        <f>(اذار2020!T39+شباط2020!T39+'كانون الثاني.2020'!T39)/3</f>
        <v>10.666666666666666</v>
      </c>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ht="39.75" customHeight="1">
      <c r="A41" s="480">
        <v>34</v>
      </c>
      <c r="B41" s="491" t="s">
        <v>49</v>
      </c>
      <c r="C41" s="482"/>
      <c r="D41" s="482">
        <f>(اذار2020!D40+شباط2020!D40+'كانون الثاني.2020'!D40)/3</f>
        <v>2</v>
      </c>
      <c r="E41" s="482"/>
      <c r="F41" s="482"/>
      <c r="G41" s="482"/>
      <c r="H41" s="482">
        <f>(اذار2020!H40+شباط2020!H40+'كانون الثاني.2020'!H40)/3</f>
        <v>7.5</v>
      </c>
      <c r="I41" s="482"/>
      <c r="J41" s="482">
        <f>(اذار2020!J40+شباط2020!J40+'كانون الثاني.2020'!J40)/3</f>
        <v>10</v>
      </c>
      <c r="K41" s="482"/>
      <c r="L41" s="482"/>
      <c r="M41" s="482"/>
      <c r="N41" s="482">
        <f>(اذار2020!N40+شباط2020!N40+'كانون الثاني.2020'!N40)/3</f>
        <v>2.25</v>
      </c>
      <c r="O41" s="482">
        <f>(اذار2020!O40+شباط2020!O40+'كانون الثاني.2020'!O40)/3</f>
        <v>2.25</v>
      </c>
      <c r="P41" s="482"/>
      <c r="Q41" s="482">
        <f>(اذار2020!Q40+شباط2020!Q40+'كانون الثاني.2020'!Q40)/3</f>
        <v>8</v>
      </c>
      <c r="R41" s="482"/>
      <c r="S41" s="482"/>
      <c r="T41" s="48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ht="36" customHeight="1">
      <c r="A42" s="480">
        <v>35</v>
      </c>
      <c r="B42" s="491" t="s">
        <v>130</v>
      </c>
      <c r="C42" s="482"/>
      <c r="D42" s="482">
        <f>(اذار2020!D41+شباط2020!D41+'كانون الثاني.2020'!D41)/3</f>
        <v>1.5</v>
      </c>
      <c r="E42" s="482"/>
      <c r="F42" s="482"/>
      <c r="G42" s="482"/>
      <c r="H42" s="482"/>
      <c r="I42" s="482"/>
      <c r="J42" s="482"/>
      <c r="K42" s="482"/>
      <c r="L42" s="482">
        <f>(اذار2020!L41+شباط2020!L41+'كانون الثاني.2020'!L41)/3</f>
        <v>12</v>
      </c>
      <c r="M42" s="482"/>
      <c r="N42" s="482">
        <f>(اذار2020!N41+شباط2020!N41+'كانون الثاني.2020'!N41)/3</f>
        <v>2</v>
      </c>
      <c r="O42" s="482">
        <f>(اذار2020!O41+شباط2020!O41+'كانون الثاني.2020'!O41)/3</f>
        <v>4</v>
      </c>
      <c r="P42" s="482"/>
      <c r="Q42" s="482"/>
      <c r="R42" s="482"/>
      <c r="S42" s="482"/>
      <c r="T42" s="483">
        <f>(اذار2020!T41+شباط2020!T41+'كانون الثاني.2020'!T41)/3</f>
        <v>12</v>
      </c>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ht="37.5" customHeight="1">
      <c r="A43" s="480">
        <v>36</v>
      </c>
      <c r="B43" s="234" t="s">
        <v>139</v>
      </c>
      <c r="C43" s="482">
        <f>(اذار2020!C42+شباط2020!C42+'كانون الثاني.2020'!C42)/3</f>
        <v>3.5</v>
      </c>
      <c r="D43" s="482">
        <f>(اذار2020!D42+شباط2020!D42+'كانون الثاني.2020'!D42)/3</f>
        <v>4.5</v>
      </c>
      <c r="E43" s="482">
        <f>(اذار2020!E42+شباط2020!E42+'كانون الثاني.2020'!E42)/3</f>
        <v>5.400000000000001</v>
      </c>
      <c r="F43" s="482">
        <f>(اذار2020!F42+شباط2020!F42+'كانون الثاني.2020'!F42)/3</f>
        <v>5.8</v>
      </c>
      <c r="G43" s="482"/>
      <c r="H43" s="482">
        <f>(اذار2020!H42+شباط2020!H42+'كانون الثاني.2020'!H42)/3</f>
        <v>14</v>
      </c>
      <c r="I43" s="482">
        <f>(اذار2020!I42+شباط2020!I42+'كانون الثاني.2020'!I42)/3</f>
        <v>14</v>
      </c>
      <c r="J43" s="482">
        <f>(اذار2020!J42+شباط2020!J42+'كانون الثاني.2020'!J42)/3</f>
        <v>12</v>
      </c>
      <c r="K43" s="482">
        <f>(اذار2020!K42+شباط2020!K42+'كانون الثاني.2020'!K42)/3</f>
        <v>12.5</v>
      </c>
      <c r="L43" s="482">
        <f>(اذار2020!L42+شباط2020!L42+'كانون الثاني.2020'!L42)/3</f>
        <v>13</v>
      </c>
      <c r="M43" s="482">
        <f>(اذار2020!M42+شباط2020!M42+'كانون الثاني.2020'!M42)/3</f>
        <v>2</v>
      </c>
      <c r="N43" s="482">
        <f>(اذار2020!N42+شباط2020!N42+'كانون الثاني.2020'!N42)/3</f>
        <v>2.5</v>
      </c>
      <c r="O43" s="482">
        <f>(اذار2020!O42+شباط2020!O42+'كانون الثاني.2020'!O42)/3</f>
        <v>3</v>
      </c>
      <c r="P43" s="482">
        <f>(اذار2020!P42+شباط2020!P42+'كانون الثاني.2020'!P42)/3</f>
        <v>3.9</v>
      </c>
      <c r="Q43" s="482">
        <f>(اذار2020!Q42+شباط2020!Q42+'كانون الثاني.2020'!Q42)/3</f>
        <v>12</v>
      </c>
      <c r="R43" s="482">
        <f>(اذار2020!R42+شباط2020!R42+'كانون الثاني.2020'!R42)/3</f>
        <v>13</v>
      </c>
      <c r="S43" s="482">
        <f>(اذار2020!S42+شباط2020!S42+'كانون الثاني.2020'!S42)/3</f>
        <v>14</v>
      </c>
      <c r="T43" s="48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ht="39" customHeight="1">
      <c r="A44" s="480">
        <v>37</v>
      </c>
      <c r="B44" s="491" t="s">
        <v>133</v>
      </c>
      <c r="C44" s="482">
        <f>(اذار2020!C43+شباط2020!C43+'كانون الثاني.2020'!C43)/3</f>
        <v>4</v>
      </c>
      <c r="D44" s="482">
        <f>(اذار2020!D43+شباط2020!D43+'كانون الثاني.2020'!D43)/3</f>
        <v>3.5</v>
      </c>
      <c r="E44" s="482">
        <f>(اذار2020!E43+شباط2020!E43+'كانون الثاني.2020'!E43)/3</f>
        <v>4.75</v>
      </c>
      <c r="F44" s="482">
        <f>(اذار2020!F43+شباط2020!F43+'كانون الثاني.2020'!F43)/3</f>
        <v>6</v>
      </c>
      <c r="G44" s="482">
        <f>(اذار2020!G43+شباط2020!G43+'كانون الثاني.2020'!G43)/3</f>
        <v>7</v>
      </c>
      <c r="H44" s="482">
        <f>(اذار2020!H43+شباط2020!H43+'كانون الثاني.2020'!H43)/3</f>
        <v>12</v>
      </c>
      <c r="I44" s="482">
        <f>(اذار2020!I43+شباط2020!I43+'كانون الثاني.2020'!I43)/3</f>
        <v>12</v>
      </c>
      <c r="J44" s="482">
        <f>(اذار2020!J43+شباط2020!J43+'كانون الثاني.2020'!J43)/3</f>
        <v>13</v>
      </c>
      <c r="K44" s="482">
        <f>(اذار2020!K43+شباط2020!K43+'كانون الثاني.2020'!K43)/3</f>
        <v>13.5</v>
      </c>
      <c r="L44" s="482">
        <f>(اذار2020!L43+شباط2020!L43+'كانون الثاني.2020'!L43)/3</f>
        <v>14</v>
      </c>
      <c r="M44" s="482">
        <f>(اذار2020!M43+شباط2020!M43+'كانون الثاني.2020'!M43)/3</f>
        <v>3</v>
      </c>
      <c r="N44" s="482">
        <f>(اذار2020!N43+شباط2020!N43+'كانون الثاني.2020'!N43)/3</f>
        <v>4</v>
      </c>
      <c r="O44" s="482">
        <f>(اذار2020!O43+شباط2020!O43+'كانون الثاني.2020'!O43)/3</f>
        <v>5</v>
      </c>
      <c r="P44" s="482">
        <f>(اذار2020!P43+شباط2020!P43+'كانون الثاني.2020'!P43)/3</f>
        <v>5.75</v>
      </c>
      <c r="Q44" s="482">
        <f>(اذار2020!Q43+شباط2020!Q43+'كانون الثاني.2020'!Q43)/3</f>
        <v>9</v>
      </c>
      <c r="R44" s="482">
        <f>(اذار2020!R43+شباط2020!R43+'كانون الثاني.2020'!R43)/3</f>
        <v>10</v>
      </c>
      <c r="S44" s="482">
        <f>(اذار2020!S43+شباط2020!S43+'كانون الثاني.2020'!S43)/3</f>
        <v>11</v>
      </c>
      <c r="T44" s="482">
        <f>(اذار2020!T43+شباط2020!T43+'كانون الثاني.2020'!T43)/3</f>
        <v>12</v>
      </c>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ht="36" customHeight="1">
      <c r="A45" s="480">
        <v>38</v>
      </c>
      <c r="B45" s="491" t="s">
        <v>74</v>
      </c>
      <c r="C45" s="482"/>
      <c r="D45" s="482"/>
      <c r="E45" s="482">
        <f>(اذار2020!E44+شباط2020!E44+'كانون الثاني.2020'!E44)/3</f>
        <v>6</v>
      </c>
      <c r="F45" s="482"/>
      <c r="G45" s="482"/>
      <c r="H45" s="482"/>
      <c r="I45" s="482"/>
      <c r="J45" s="482"/>
      <c r="K45" s="482">
        <f>(اذار2020!K44+شباط2020!K44+'كانون الثاني.2020'!K44)/3</f>
        <v>8</v>
      </c>
      <c r="L45" s="482"/>
      <c r="M45" s="482" t="s">
        <v>100</v>
      </c>
      <c r="N45" s="482"/>
      <c r="O45" s="482"/>
      <c r="P45" s="482"/>
      <c r="Q45" s="482"/>
      <c r="R45" s="482"/>
      <c r="S45" s="482"/>
      <c r="T45" s="483"/>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20" s="24" customFormat="1" ht="37.5" customHeight="1">
      <c r="A46" s="480">
        <v>39</v>
      </c>
      <c r="B46" s="234" t="s">
        <v>53</v>
      </c>
      <c r="C46" s="482"/>
      <c r="D46" s="482">
        <f>(اذار2020!D45+شباط2020!D45+'كانون الثاني.2020'!D45)/3</f>
        <v>3.2899999999999996</v>
      </c>
      <c r="E46" s="482"/>
      <c r="F46" s="482"/>
      <c r="G46" s="482"/>
      <c r="H46" s="482"/>
      <c r="I46" s="482">
        <f>(اذار2020!I45+شباط2020!I45+'كانون الثاني.2020'!I45)/3</f>
        <v>9.093333333333334</v>
      </c>
      <c r="J46" s="482">
        <f>(اذار2020!J45+شباط2020!J45+'كانون الثاني.2020'!J45)/3</f>
        <v>10.323333333333332</v>
      </c>
      <c r="K46" s="482"/>
      <c r="L46" s="482">
        <f>(اذار2020!L45+شباط2020!L45+'كانون الثاني.2020'!L45)/3</f>
        <v>11.610000000000001</v>
      </c>
      <c r="M46" s="482"/>
      <c r="N46" s="482">
        <f>(اذار2020!N45+شباط2020!N45+'كانون الثاني.2020'!N45)/3</f>
        <v>3.1999999999999997</v>
      </c>
      <c r="O46" s="482"/>
      <c r="P46" s="482"/>
      <c r="Q46" s="482">
        <f>(اذار2020!Q45+شباط2020!Q45+'كانون الثاني.2020'!Q45)/3</f>
        <v>9.883333333333333</v>
      </c>
      <c r="R46" s="482">
        <f>(اذار2020!R45+شباط2020!R45+'كانون الثاني.2020'!R45)/2</f>
        <v>8.25</v>
      </c>
      <c r="S46" s="482">
        <f>(اذار2020!S45+شباط2020!S45+'كانون الثاني.2020'!S45)/3</f>
        <v>10.563333333333333</v>
      </c>
      <c r="T46" s="482">
        <f>(اذار2020!T45+شباط2020!T45+'كانون الثاني.2020'!T45)/3</f>
        <v>8.5</v>
      </c>
    </row>
    <row r="47" spans="1:20" s="24" customFormat="1" ht="37.5" customHeight="1">
      <c r="A47" s="480">
        <v>40</v>
      </c>
      <c r="B47" s="491" t="s">
        <v>125</v>
      </c>
      <c r="C47" s="482">
        <f>(اذار2020!C46+شباط2020!C46+'كانون الثاني.2020'!C46)/3</f>
        <v>4</v>
      </c>
      <c r="D47" s="482">
        <f>(اذار2020!D46+شباط2020!D46+'كانون الثاني.2020'!D46)/3</f>
        <v>5.2</v>
      </c>
      <c r="E47" s="482">
        <f>(اذار2020!E46+شباط2020!E46+'كانون الثاني.2020'!E46)/3</f>
        <v>5.3</v>
      </c>
      <c r="F47" s="482"/>
      <c r="G47" s="482"/>
      <c r="H47" s="482">
        <f>(اذار2020!H46+شباط2020!H46+'كانون الثاني.2020'!H46)/3</f>
        <v>10.5</v>
      </c>
      <c r="I47" s="482"/>
      <c r="J47" s="482">
        <f>(اذار2020!J46+شباط2020!J46+'كانون الثاني.2020'!J46)/3</f>
        <v>12.5</v>
      </c>
      <c r="K47" s="482">
        <f>(اذار2020!K46+شباط2020!K46+'كانون الثاني.2020'!K46)/3</f>
        <v>13.5</v>
      </c>
      <c r="L47" s="482"/>
      <c r="M47" s="482">
        <f>(اذار2020!M46+شباط2020!M46+'كانون الثاني.2020'!M46)/3</f>
        <v>1.5</v>
      </c>
      <c r="N47" s="482">
        <f>(اذار2020!N46+شباط2020!N46+'كانون الثاني.2020'!N46)/3</f>
        <v>1.8999999999999997</v>
      </c>
      <c r="O47" s="482">
        <f>(اذار2020!O46+شباط2020!O46+'كانون الثاني.2020'!O46)/3</f>
        <v>2.58</v>
      </c>
      <c r="P47" s="729">
        <f>(اذار2020!P46+شباط2020!P46+'كانون الثاني.2020'!P46)/1</f>
        <v>5</v>
      </c>
      <c r="Q47" s="482">
        <f>(اذار2020!Q46+شباط2020!Q46+'كانون الثاني.2020'!Q46)/3</f>
        <v>9.75</v>
      </c>
      <c r="R47" s="482">
        <f>(اذار2020!R46+شباط2020!R46+'كانون الثاني.2020'!R46)/3</f>
        <v>10.75</v>
      </c>
      <c r="S47" s="482">
        <f>(اذار2020!S46+شباط2020!S46+'كانون الثاني.2020'!S46)/3</f>
        <v>10.75</v>
      </c>
      <c r="T47" s="729">
        <f>(اذار2020!T46+شباط2020!T46+'كانون الثاني.2020'!T46)/1</f>
        <v>11.5</v>
      </c>
    </row>
    <row r="48" spans="1:20" s="24" customFormat="1" ht="37.5" customHeight="1">
      <c r="A48" s="480">
        <v>41</v>
      </c>
      <c r="B48" s="491" t="s">
        <v>194</v>
      </c>
      <c r="C48" s="482"/>
      <c r="D48" s="482">
        <f>('كانون الثاني.2020'!D47+شباط2020!D47+اذار2020!D47)/3</f>
        <v>6</v>
      </c>
      <c r="E48" s="482">
        <f>('كانون الثاني.2020'!E47+شباط2020!E47+اذار2020!E47)/3</f>
        <v>6.875</v>
      </c>
      <c r="F48" s="482">
        <f>('كانون الثاني.2020'!F47+شباط2020!F47+اذار2020!F47)/3</f>
        <v>7.75</v>
      </c>
      <c r="G48" s="482"/>
      <c r="H48" s="482"/>
      <c r="I48" s="482"/>
      <c r="J48" s="482"/>
      <c r="K48" s="482"/>
      <c r="L48" s="482">
        <f>('كانون الثاني.2020'!L47+شباط2020!L47+اذار2020!L47)/3</f>
        <v>9.875</v>
      </c>
      <c r="M48" s="482"/>
      <c r="N48" s="482">
        <f>('كانون الثاني.2020'!N47+شباط2020!N47+اذار2020!N47)/3</f>
        <v>3.75</v>
      </c>
      <c r="O48" s="482">
        <f>('كانون الثاني.2020'!O47+شباط2020!O47+اذار2020!O47)/3</f>
        <v>4.25</v>
      </c>
      <c r="P48" s="482"/>
      <c r="Q48" s="482"/>
      <c r="R48" s="482"/>
      <c r="S48" s="482"/>
      <c r="T48" s="482"/>
    </row>
    <row r="49" spans="1:49" ht="43.5" customHeight="1" thickBot="1">
      <c r="A49" s="818" t="s">
        <v>35</v>
      </c>
      <c r="B49" s="819"/>
      <c r="C49" s="492">
        <f>AVERAGE(C8:C48)</f>
        <v>3.3702525252525253</v>
      </c>
      <c r="D49" s="492">
        <f aca="true" t="shared" si="0" ref="D49:T49">AVERAGE(D8:D48)</f>
        <v>3.962424242424242</v>
      </c>
      <c r="E49" s="492">
        <f t="shared" si="0"/>
        <v>4.922777777777777</v>
      </c>
      <c r="F49" s="492">
        <f t="shared" si="0"/>
        <v>5.601578947368421</v>
      </c>
      <c r="G49" s="492">
        <f t="shared" si="0"/>
        <v>5.5</v>
      </c>
      <c r="H49" s="492">
        <f t="shared" si="0"/>
        <v>13.672222222222222</v>
      </c>
      <c r="I49" s="492">
        <f t="shared" si="0"/>
        <v>13.19037037037037</v>
      </c>
      <c r="J49" s="492">
        <f t="shared" si="0"/>
        <v>12.566960784313725</v>
      </c>
      <c r="K49" s="492">
        <f t="shared" si="0"/>
        <v>12.166666666666668</v>
      </c>
      <c r="L49" s="492">
        <f t="shared" si="0"/>
        <v>12.578650793650793</v>
      </c>
      <c r="M49" s="492">
        <f t="shared" si="0"/>
        <v>1.8392777777777778</v>
      </c>
      <c r="N49" s="492">
        <f t="shared" si="0"/>
        <v>2.454166666666667</v>
      </c>
      <c r="O49" s="492">
        <f t="shared" si="0"/>
        <v>2.9465625</v>
      </c>
      <c r="P49" s="492">
        <f t="shared" si="0"/>
        <v>3.4627777777777777</v>
      </c>
      <c r="Q49" s="492">
        <f t="shared" si="0"/>
        <v>12.059607843137254</v>
      </c>
      <c r="R49" s="492">
        <f t="shared" si="0"/>
        <v>10.92972222222222</v>
      </c>
      <c r="S49" s="492">
        <f t="shared" si="0"/>
        <v>10.85695652173913</v>
      </c>
      <c r="T49" s="493">
        <f t="shared" si="0"/>
        <v>10.569791666666667</v>
      </c>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ht="38.25" customHeight="1">
      <c r="A50" s="804" t="s">
        <v>150</v>
      </c>
      <c r="B50" s="804"/>
      <c r="C50" s="804"/>
      <c r="D50" s="804"/>
      <c r="E50" s="804"/>
      <c r="F50" s="804"/>
      <c r="G50" s="804"/>
      <c r="H50" s="804"/>
      <c r="I50" s="804"/>
      <c r="J50" s="804"/>
      <c r="K50" s="804"/>
      <c r="L50" s="804"/>
      <c r="M50" s="804"/>
      <c r="N50" s="804"/>
      <c r="O50" s="804"/>
      <c r="P50" s="804"/>
      <c r="Q50" s="804"/>
      <c r="R50" s="804"/>
      <c r="S50" s="804"/>
      <c r="T50" s="804"/>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ht="75.75" customHeight="1">
      <c r="A51" s="804"/>
      <c r="B51" s="804"/>
      <c r="C51" s="804"/>
      <c r="D51" s="804"/>
      <c r="E51" s="804"/>
      <c r="F51" s="804"/>
      <c r="G51" s="804"/>
      <c r="H51" s="804"/>
      <c r="I51" s="804"/>
      <c r="J51" s="804"/>
      <c r="K51" s="804"/>
      <c r="L51" s="804"/>
      <c r="M51" s="804"/>
      <c r="N51" s="804"/>
      <c r="O51" s="804"/>
      <c r="P51" s="804"/>
      <c r="Q51" s="804"/>
      <c r="R51" s="804"/>
      <c r="S51" s="804"/>
      <c r="T51" s="804"/>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ht="50.25" customHeight="1" thickBot="1">
      <c r="A52" s="821" t="s">
        <v>198</v>
      </c>
      <c r="B52" s="821"/>
      <c r="C52" s="821"/>
      <c r="D52" s="821"/>
      <c r="E52" s="821"/>
      <c r="F52" s="821"/>
      <c r="G52" s="821"/>
      <c r="H52" s="821"/>
      <c r="I52" s="821"/>
      <c r="J52" s="821"/>
      <c r="K52" s="821"/>
      <c r="L52" s="821"/>
      <c r="M52" s="821"/>
      <c r="N52" s="821"/>
      <c r="O52" s="821"/>
      <c r="P52" s="821"/>
      <c r="Q52" s="821"/>
      <c r="R52" s="821"/>
      <c r="S52" s="821"/>
      <c r="T52" s="821"/>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ht="50.25" customHeight="1">
      <c r="A53" s="824" t="s">
        <v>0</v>
      </c>
      <c r="B53" s="816"/>
      <c r="C53" s="816" t="s">
        <v>1</v>
      </c>
      <c r="D53" s="816"/>
      <c r="E53" s="816"/>
      <c r="F53" s="816"/>
      <c r="G53" s="816"/>
      <c r="H53" s="816"/>
      <c r="I53" s="816"/>
      <c r="J53" s="816"/>
      <c r="K53" s="816"/>
      <c r="L53" s="816"/>
      <c r="M53" s="816" t="s">
        <v>2</v>
      </c>
      <c r="N53" s="816"/>
      <c r="O53" s="816"/>
      <c r="P53" s="816"/>
      <c r="Q53" s="816"/>
      <c r="R53" s="816"/>
      <c r="S53" s="816"/>
      <c r="T53" s="817"/>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ht="50.25" customHeight="1">
      <c r="A54" s="825"/>
      <c r="B54" s="814"/>
      <c r="C54" s="814" t="s">
        <v>3</v>
      </c>
      <c r="D54" s="814"/>
      <c r="E54" s="814"/>
      <c r="F54" s="814"/>
      <c r="G54" s="814"/>
      <c r="H54" s="814" t="s">
        <v>40</v>
      </c>
      <c r="I54" s="814"/>
      <c r="J54" s="814"/>
      <c r="K54" s="814"/>
      <c r="L54" s="814"/>
      <c r="M54" s="814" t="s">
        <v>5</v>
      </c>
      <c r="N54" s="827"/>
      <c r="O54" s="827"/>
      <c r="P54" s="827"/>
      <c r="Q54" s="814" t="s">
        <v>82</v>
      </c>
      <c r="R54" s="814"/>
      <c r="S54" s="814"/>
      <c r="T54" s="815"/>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ht="50.25" customHeight="1">
      <c r="A55" s="825"/>
      <c r="B55" s="814"/>
      <c r="C55" s="820" t="s">
        <v>7</v>
      </c>
      <c r="D55" s="814" t="s">
        <v>8</v>
      </c>
      <c r="E55" s="814"/>
      <c r="F55" s="814"/>
      <c r="G55" s="814"/>
      <c r="H55" s="820" t="s">
        <v>77</v>
      </c>
      <c r="I55" s="820" t="s">
        <v>10</v>
      </c>
      <c r="J55" s="814" t="s">
        <v>11</v>
      </c>
      <c r="K55" s="814"/>
      <c r="L55" s="814"/>
      <c r="M55" s="820" t="s">
        <v>36</v>
      </c>
      <c r="N55" s="814" t="s">
        <v>12</v>
      </c>
      <c r="O55" s="814"/>
      <c r="P55" s="814"/>
      <c r="Q55" s="814" t="s">
        <v>11</v>
      </c>
      <c r="R55" s="814"/>
      <c r="S55" s="814"/>
      <c r="T55" s="815"/>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ht="327" customHeight="1">
      <c r="A56" s="825"/>
      <c r="B56" s="814"/>
      <c r="C56" s="820"/>
      <c r="D56" s="494" t="s">
        <v>13</v>
      </c>
      <c r="E56" s="494" t="s">
        <v>14</v>
      </c>
      <c r="F56" s="494" t="s">
        <v>15</v>
      </c>
      <c r="G56" s="494" t="s">
        <v>16</v>
      </c>
      <c r="H56" s="820"/>
      <c r="I56" s="820"/>
      <c r="J56" s="494" t="s">
        <v>17</v>
      </c>
      <c r="K56" s="494" t="s">
        <v>18</v>
      </c>
      <c r="L56" s="494" t="s">
        <v>19</v>
      </c>
      <c r="M56" s="820"/>
      <c r="N56" s="494" t="s">
        <v>20</v>
      </c>
      <c r="O56" s="494" t="s">
        <v>21</v>
      </c>
      <c r="P56" s="494" t="s">
        <v>22</v>
      </c>
      <c r="Q56" s="494" t="s">
        <v>23</v>
      </c>
      <c r="R56" s="494" t="s">
        <v>24</v>
      </c>
      <c r="S56" s="494" t="s">
        <v>25</v>
      </c>
      <c r="T56" s="495" t="s">
        <v>58</v>
      </c>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ht="50.25" customHeight="1">
      <c r="A57" s="496">
        <v>1</v>
      </c>
      <c r="B57" s="486" t="s">
        <v>131</v>
      </c>
      <c r="C57" s="497">
        <f>(اذار2020!C56+شباط2020!C59+'كانون الثاني.2020'!C57)/3</f>
        <v>4</v>
      </c>
      <c r="D57" s="497">
        <f>(اذار2020!D56+شباط2020!D59+'كانون الثاني.2020'!D57)/3</f>
        <v>5</v>
      </c>
      <c r="E57" s="497">
        <f>(اذار2020!E56+شباط2020!E59+'كانون الثاني.2020'!E57)/3</f>
        <v>6</v>
      </c>
      <c r="F57" s="497">
        <f>(اذار2020!F56+شباط2020!F59+'كانون الثاني.2020'!F57)/3</f>
        <v>7</v>
      </c>
      <c r="G57" s="497"/>
      <c r="H57" s="497"/>
      <c r="I57" s="497"/>
      <c r="J57" s="497"/>
      <c r="K57" s="497">
        <f>(اذار2020!K56+شباط2020!K59+'كانون الثاني.2020'!K57)/3</f>
        <v>6</v>
      </c>
      <c r="L57" s="497">
        <f>(اذار2020!L56+شباط2020!L59+'كانون الثاني.2020'!L57)/3</f>
        <v>6</v>
      </c>
      <c r="M57" s="497">
        <f>(اذار2020!M56+شباط2020!M59+'كانون الثاني.2020'!M57)/3</f>
        <v>1</v>
      </c>
      <c r="N57" s="497">
        <f>(اذار2020!N56+شباط2020!N59+'كانون الثاني.2020'!N57)/3</f>
        <v>1</v>
      </c>
      <c r="O57" s="497">
        <f>(اذار2020!O56+شباط2020!O59+'كانون الثاني.2020'!O57)/3</f>
        <v>1.5</v>
      </c>
      <c r="P57" s="498"/>
      <c r="Q57" s="498"/>
      <c r="R57" s="498"/>
      <c r="S57" s="498"/>
      <c r="T57" s="499"/>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ht="45.75" customHeight="1">
      <c r="A58" s="496">
        <v>2</v>
      </c>
      <c r="B58" s="486" t="s">
        <v>76</v>
      </c>
      <c r="C58" s="497">
        <f>(اذار2020!C57+شباط2020!C60+'كانون الثاني.2020'!C58)/3</f>
        <v>3</v>
      </c>
      <c r="D58" s="497">
        <f>(اذار2020!D57+شباط2020!D60+'كانون الثاني.2020'!D58)/3</f>
        <v>2</v>
      </c>
      <c r="E58" s="497">
        <f>(اذار2020!E57+شباط2020!E60+'كانون الثاني.2020'!E58)/3</f>
        <v>3</v>
      </c>
      <c r="F58" s="497">
        <f>(اذار2020!F57+شباط2020!F60+'كانون الثاني.2020'!F58)/3</f>
        <v>4</v>
      </c>
      <c r="G58" s="497"/>
      <c r="H58" s="497">
        <f>(اذار2020!H57+شباط2020!H60+'كانون الثاني.2020'!H58)/3</f>
        <v>14</v>
      </c>
      <c r="I58" s="497">
        <f>(اذار2020!I57+شباط2020!I60+'كانون الثاني.2020'!I58)/3</f>
        <v>14</v>
      </c>
      <c r="J58" s="497">
        <f>(اذار2020!J57+شباط2020!J60+'كانون الثاني.2020'!J58)/3</f>
        <v>8</v>
      </c>
      <c r="K58" s="497">
        <f>(اذار2020!K57+شباط2020!K60+'كانون الثاني.2020'!K58)/3</f>
        <v>10</v>
      </c>
      <c r="L58" s="497">
        <f>(اذار2020!L57+شباط2020!L60+'كانون الثاني.2020'!L58)/3</f>
        <v>12</v>
      </c>
      <c r="M58" s="497"/>
      <c r="N58" s="497"/>
      <c r="O58" s="497"/>
      <c r="P58" s="497"/>
      <c r="Q58" s="497"/>
      <c r="R58" s="497"/>
      <c r="S58" s="497"/>
      <c r="T58" s="500"/>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ht="39.75" customHeight="1">
      <c r="A59" s="496">
        <v>3</v>
      </c>
      <c r="B59" s="485" t="s">
        <v>135</v>
      </c>
      <c r="C59" s="497">
        <f>(اذار2020!C58+شباط2020!C61+'كانون الثاني.2020'!C59)/3</f>
        <v>3</v>
      </c>
      <c r="D59" s="497">
        <f>(اذار2020!D58+شباط2020!D61+'كانون الثاني.2020'!D59)/3</f>
        <v>3.5</v>
      </c>
      <c r="E59" s="497">
        <f>(اذار2020!E58+شباط2020!E61+'كانون الثاني.2020'!E59)/3</f>
        <v>4</v>
      </c>
      <c r="F59" s="497">
        <f>(اذار2020!F58+شباط2020!F61+'كانون الثاني.2020'!F59)/3</f>
        <v>5</v>
      </c>
      <c r="G59" s="497"/>
      <c r="H59" s="497">
        <f>(اذار2020!H58+شباط2020!H61+'كانون الثاني.2020'!H59)/3</f>
        <v>10</v>
      </c>
      <c r="I59" s="497">
        <f>(اذار2020!I58+شباط2020!I61+'كانون الثاني.2020'!I59)/3</f>
        <v>10</v>
      </c>
      <c r="J59" s="497">
        <f>(اذار2020!J58+شباط2020!J61+'كانون الثاني.2020'!J59)/3</f>
        <v>8</v>
      </c>
      <c r="K59" s="497">
        <f>(اذار2020!K58+شباط2020!K61+'كانون الثاني.2020'!K59)/3</f>
        <v>10</v>
      </c>
      <c r="L59" s="497">
        <f>(اذار2020!L58+شباط2020!L61+'كانون الثاني.2020'!L59)/3</f>
        <v>10</v>
      </c>
      <c r="M59" s="497"/>
      <c r="N59" s="497"/>
      <c r="O59" s="497"/>
      <c r="P59" s="498"/>
      <c r="Q59" s="498"/>
      <c r="R59" s="498"/>
      <c r="S59" s="498"/>
      <c r="T59" s="499"/>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ht="50.25" customHeight="1" thickBot="1">
      <c r="A60" s="805" t="s">
        <v>39</v>
      </c>
      <c r="B60" s="806"/>
      <c r="C60" s="501">
        <f>AVERAGE(C57:C59)</f>
        <v>3.3333333333333335</v>
      </c>
      <c r="D60" s="501">
        <f aca="true" t="shared" si="1" ref="D60:O60">AVERAGE(D57:D59)</f>
        <v>3.5</v>
      </c>
      <c r="E60" s="501">
        <f t="shared" si="1"/>
        <v>4.333333333333333</v>
      </c>
      <c r="F60" s="501">
        <f t="shared" si="1"/>
        <v>5.333333333333333</v>
      </c>
      <c r="G60" s="501"/>
      <c r="H60" s="501">
        <f t="shared" si="1"/>
        <v>12</v>
      </c>
      <c r="I60" s="501">
        <f t="shared" si="1"/>
        <v>12</v>
      </c>
      <c r="J60" s="501">
        <f t="shared" si="1"/>
        <v>8</v>
      </c>
      <c r="K60" s="501">
        <f t="shared" si="1"/>
        <v>8.666666666666666</v>
      </c>
      <c r="L60" s="501">
        <f t="shared" si="1"/>
        <v>9.333333333333334</v>
      </c>
      <c r="M60" s="501">
        <f t="shared" si="1"/>
        <v>1</v>
      </c>
      <c r="N60" s="501">
        <f t="shared" si="1"/>
        <v>1</v>
      </c>
      <c r="O60" s="501">
        <f t="shared" si="1"/>
        <v>1.5</v>
      </c>
      <c r="P60" s="502"/>
      <c r="Q60" s="502"/>
      <c r="R60" s="502"/>
      <c r="S60" s="502"/>
      <c r="T60" s="503"/>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20" ht="33.75" customHeight="1">
      <c r="A61" s="826" t="s">
        <v>141</v>
      </c>
      <c r="B61" s="826"/>
      <c r="C61" s="477"/>
      <c r="D61" s="33"/>
      <c r="E61" s="33"/>
      <c r="F61" s="33"/>
      <c r="G61" s="33"/>
      <c r="H61" s="33"/>
      <c r="I61" s="33"/>
      <c r="J61" s="33"/>
      <c r="K61" s="33"/>
      <c r="L61" s="33"/>
      <c r="M61" s="33"/>
      <c r="N61" s="33"/>
      <c r="O61" s="33"/>
      <c r="P61" s="33"/>
      <c r="Q61" s="33"/>
      <c r="R61" s="33"/>
      <c r="S61" s="33"/>
      <c r="T61" s="33"/>
    </row>
    <row r="62" spans="1:21" ht="36.75" customHeight="1">
      <c r="A62" s="33"/>
      <c r="B62" s="778"/>
      <c r="C62" s="778"/>
      <c r="D62" s="778"/>
      <c r="E62" s="778"/>
      <c r="F62" s="778"/>
      <c r="G62" s="778"/>
      <c r="H62" s="778"/>
      <c r="I62" s="778"/>
      <c r="J62" s="778"/>
      <c r="K62" s="778"/>
      <c r="L62" s="778"/>
      <c r="M62" s="778"/>
      <c r="N62" s="778"/>
      <c r="O62" s="778"/>
      <c r="P62" s="778"/>
      <c r="Q62" s="778"/>
      <c r="R62" s="778"/>
      <c r="S62" s="778"/>
      <c r="T62" s="778"/>
      <c r="U62" s="778"/>
    </row>
  </sheetData>
  <sheetProtection/>
  <mergeCells count="47">
    <mergeCell ref="A61:B61"/>
    <mergeCell ref="C55:C56"/>
    <mergeCell ref="D55:G55"/>
    <mergeCell ref="M6:M7"/>
    <mergeCell ref="H6:H7"/>
    <mergeCell ref="I6:I7"/>
    <mergeCell ref="J6:L6"/>
    <mergeCell ref="H54:L54"/>
    <mergeCell ref="M54:P54"/>
    <mergeCell ref="C53:L53"/>
    <mergeCell ref="A52:T52"/>
    <mergeCell ref="B62:U62"/>
    <mergeCell ref="Q54:T54"/>
    <mergeCell ref="Q6:T6"/>
    <mergeCell ref="Q5:T5"/>
    <mergeCell ref="D6:G6"/>
    <mergeCell ref="M5:P5"/>
    <mergeCell ref="C6:C7"/>
    <mergeCell ref="M55:M56"/>
    <mergeCell ref="A53:B56"/>
    <mergeCell ref="M53:T53"/>
    <mergeCell ref="N55:P55"/>
    <mergeCell ref="I50:J51"/>
    <mergeCell ref="A49:B49"/>
    <mergeCell ref="H55:H56"/>
    <mergeCell ref="I55:I56"/>
    <mergeCell ref="J55:L55"/>
    <mergeCell ref="C54:G54"/>
    <mergeCell ref="K50:L51"/>
    <mergeCell ref="O50:P51"/>
    <mergeCell ref="A60:B60"/>
    <mergeCell ref="A3:T3"/>
    <mergeCell ref="C5:G5"/>
    <mergeCell ref="H5:L5"/>
    <mergeCell ref="N6:P6"/>
    <mergeCell ref="A4:B7"/>
    <mergeCell ref="C4:L4"/>
    <mergeCell ref="M4:T4"/>
    <mergeCell ref="Q55:T55"/>
    <mergeCell ref="M50:N51"/>
    <mergeCell ref="Q50:R51"/>
    <mergeCell ref="S50:T51"/>
    <mergeCell ref="A1:B2"/>
    <mergeCell ref="A50:B51"/>
    <mergeCell ref="C50:D51"/>
    <mergeCell ref="E50:F51"/>
    <mergeCell ref="G50:H51"/>
  </mergeCells>
  <printOptions horizontalCentered="1" verticalCentered="1"/>
  <pageMargins left="0" right="0" top="0" bottom="0" header="0" footer="0"/>
  <pageSetup horizontalDpi="600" verticalDpi="600" orientation="landscape" paperSize="9" scale="26" r:id="rId1"/>
  <rowBreaks count="1" manualBreakCount="1">
    <brk id="49" max="19" man="1"/>
  </rowBreaks>
</worksheet>
</file>

<file path=xl/worksheets/sheet5.xml><?xml version="1.0" encoding="utf-8"?>
<worksheet xmlns="http://schemas.openxmlformats.org/spreadsheetml/2006/main" xmlns:r="http://schemas.openxmlformats.org/officeDocument/2006/relationships">
  <sheetPr codeName="Sheet4">
    <pageSetUpPr fitToPage="1"/>
  </sheetPr>
  <dimension ref="A1:AV77"/>
  <sheetViews>
    <sheetView view="pageBreakPreview" zoomScale="30" zoomScaleNormal="47" zoomScaleSheetLayoutView="30" zoomScalePageLayoutView="0" workbookViewId="0" topLeftCell="A1">
      <pane ySplit="7" topLeftCell="A8" activePane="bottomLeft" state="frozen"/>
      <selection pane="topLeft" activeCell="A1" sqref="A1"/>
      <selection pane="bottomLeft" activeCell="A1" sqref="A1:T48"/>
    </sheetView>
  </sheetViews>
  <sheetFormatPr defaultColWidth="9.140625" defaultRowHeight="12.75"/>
  <cols>
    <col min="1" max="1" width="9.00390625" style="10" customWidth="1"/>
    <col min="2" max="2" width="90.421875" style="10" customWidth="1"/>
    <col min="3" max="3" width="17.00390625" style="10" customWidth="1"/>
    <col min="4" max="4" width="22.7109375" style="10" customWidth="1"/>
    <col min="5" max="5" width="24.421875" style="10" customWidth="1"/>
    <col min="6" max="6" width="20.7109375" style="10" customWidth="1"/>
    <col min="7" max="7" width="14.7109375" style="10" customWidth="1"/>
    <col min="8" max="11" width="20.7109375" style="10" customWidth="1"/>
    <col min="12" max="12" width="20.00390625" style="10" customWidth="1"/>
    <col min="13" max="15" width="20.7109375" style="10" customWidth="1"/>
    <col min="16" max="16" width="18.140625" style="10" customWidth="1"/>
    <col min="17" max="17" width="21.00390625" style="10" customWidth="1"/>
    <col min="18" max="18" width="20.7109375" style="10" customWidth="1"/>
    <col min="19" max="19" width="26.28125" style="10" customWidth="1"/>
    <col min="20" max="20" width="18.00390625" style="10" customWidth="1"/>
    <col min="21" max="21" width="12.140625" style="0" customWidth="1"/>
    <col min="22" max="22" width="14.7109375" style="0" customWidth="1"/>
  </cols>
  <sheetData>
    <row r="1" spans="1:20" ht="129" customHeight="1">
      <c r="A1" s="1282" t="s">
        <v>153</v>
      </c>
      <c r="B1" s="1282"/>
      <c r="C1" s="1283"/>
      <c r="D1" s="1283"/>
      <c r="E1" s="1283"/>
      <c r="F1" s="1283"/>
      <c r="G1" s="1283"/>
      <c r="H1" s="1283"/>
      <c r="I1" s="1283"/>
      <c r="J1" s="1283"/>
      <c r="K1" s="1283"/>
      <c r="L1" s="1283"/>
      <c r="M1" s="1283"/>
      <c r="N1" s="1283"/>
      <c r="O1" s="1283"/>
      <c r="P1" s="1283"/>
      <c r="Q1" s="1283"/>
      <c r="R1" s="1283"/>
      <c r="S1" s="1283"/>
      <c r="T1" s="1283"/>
    </row>
    <row r="2" spans="1:20" ht="48" customHeight="1" thickBot="1">
      <c r="A2" s="1284"/>
      <c r="B2" s="1285" t="s">
        <v>168</v>
      </c>
      <c r="C2" s="1285"/>
      <c r="D2" s="1285"/>
      <c r="E2" s="1285"/>
      <c r="F2" s="1285"/>
      <c r="G2" s="1285"/>
      <c r="H2" s="1285"/>
      <c r="I2" s="1285"/>
      <c r="J2" s="1285"/>
      <c r="K2" s="1285"/>
      <c r="L2" s="1285"/>
      <c r="M2" s="1285"/>
      <c r="N2" s="1285"/>
      <c r="O2" s="1285"/>
      <c r="P2" s="1285"/>
      <c r="Q2" s="1285"/>
      <c r="R2" s="1285"/>
      <c r="S2" s="1285"/>
      <c r="T2" s="1285"/>
    </row>
    <row r="3" spans="1:20" s="1" customFormat="1" ht="49.5" customHeight="1">
      <c r="A3" s="781" t="s">
        <v>0</v>
      </c>
      <c r="B3" s="782"/>
      <c r="C3" s="1286" t="s">
        <v>55</v>
      </c>
      <c r="D3" s="1287"/>
      <c r="E3" s="1287"/>
      <c r="F3" s="1287"/>
      <c r="G3" s="1287"/>
      <c r="H3" s="1287"/>
      <c r="I3" s="1287"/>
      <c r="J3" s="1287"/>
      <c r="K3" s="1287"/>
      <c r="L3" s="1288"/>
      <c r="M3" s="1286" t="s">
        <v>2</v>
      </c>
      <c r="N3" s="1287"/>
      <c r="O3" s="1287"/>
      <c r="P3" s="1287"/>
      <c r="Q3" s="1287"/>
      <c r="R3" s="1287"/>
      <c r="S3" s="1287"/>
      <c r="T3" s="1288"/>
    </row>
    <row r="4" spans="1:20" s="1" customFormat="1" ht="43.5" customHeight="1">
      <c r="A4" s="783"/>
      <c r="B4" s="784"/>
      <c r="C4" s="1289" t="s">
        <v>3</v>
      </c>
      <c r="D4" s="1290"/>
      <c r="E4" s="1290"/>
      <c r="F4" s="1290"/>
      <c r="G4" s="1291"/>
      <c r="H4" s="1289" t="s">
        <v>40</v>
      </c>
      <c r="I4" s="1290"/>
      <c r="J4" s="1290"/>
      <c r="K4" s="1290"/>
      <c r="L4" s="1291"/>
      <c r="M4" s="1289" t="s">
        <v>5</v>
      </c>
      <c r="N4" s="1290"/>
      <c r="O4" s="1290"/>
      <c r="P4" s="1291"/>
      <c r="Q4" s="1289" t="s">
        <v>40</v>
      </c>
      <c r="R4" s="1290"/>
      <c r="S4" s="1290"/>
      <c r="T4" s="1291"/>
    </row>
    <row r="5" spans="1:20" s="1" customFormat="1" ht="46.5" customHeight="1">
      <c r="A5" s="783"/>
      <c r="B5" s="784"/>
      <c r="C5" s="1292" t="s">
        <v>7</v>
      </c>
      <c r="D5" s="1289" t="s">
        <v>8</v>
      </c>
      <c r="E5" s="1290"/>
      <c r="F5" s="1290"/>
      <c r="G5" s="1291"/>
      <c r="H5" s="1293" t="s">
        <v>121</v>
      </c>
      <c r="I5" s="1292" t="s">
        <v>57</v>
      </c>
      <c r="J5" s="1289" t="s">
        <v>11</v>
      </c>
      <c r="K5" s="1290"/>
      <c r="L5" s="1291"/>
      <c r="M5" s="1292" t="s">
        <v>36</v>
      </c>
      <c r="N5" s="1289" t="s">
        <v>12</v>
      </c>
      <c r="O5" s="1290"/>
      <c r="P5" s="1291"/>
      <c r="Q5" s="1289" t="s">
        <v>11</v>
      </c>
      <c r="R5" s="1290"/>
      <c r="S5" s="1290"/>
      <c r="T5" s="1291"/>
    </row>
    <row r="6" spans="1:20" s="1" customFormat="1" ht="177" customHeight="1">
      <c r="A6" s="783"/>
      <c r="B6" s="784"/>
      <c r="C6" s="1294"/>
      <c r="D6" s="1292" t="s">
        <v>13</v>
      </c>
      <c r="E6" s="1292" t="s">
        <v>14</v>
      </c>
      <c r="F6" s="1292" t="s">
        <v>15</v>
      </c>
      <c r="G6" s="1292" t="s">
        <v>16</v>
      </c>
      <c r="H6" s="1295"/>
      <c r="I6" s="1294"/>
      <c r="J6" s="1292" t="s">
        <v>17</v>
      </c>
      <c r="K6" s="1292" t="s">
        <v>18</v>
      </c>
      <c r="L6" s="1292" t="s">
        <v>19</v>
      </c>
      <c r="M6" s="1294"/>
      <c r="N6" s="1292" t="s">
        <v>20</v>
      </c>
      <c r="O6" s="1292" t="s">
        <v>21</v>
      </c>
      <c r="P6" s="1292" t="s">
        <v>22</v>
      </c>
      <c r="Q6" s="1292" t="s">
        <v>23</v>
      </c>
      <c r="R6" s="1292" t="s">
        <v>24</v>
      </c>
      <c r="S6" s="1292" t="s">
        <v>25</v>
      </c>
      <c r="T6" s="1292" t="s">
        <v>58</v>
      </c>
    </row>
    <row r="7" spans="1:20" s="1" customFormat="1" ht="46.5" customHeight="1" thickBot="1">
      <c r="A7" s="1296"/>
      <c r="B7" s="1297"/>
      <c r="C7" s="1298"/>
      <c r="D7" s="1298"/>
      <c r="E7" s="1298"/>
      <c r="F7" s="1298"/>
      <c r="G7" s="1298"/>
      <c r="H7" s="1299"/>
      <c r="I7" s="1298"/>
      <c r="J7" s="1298"/>
      <c r="K7" s="1298"/>
      <c r="L7" s="1298"/>
      <c r="M7" s="1298"/>
      <c r="N7" s="1298"/>
      <c r="O7" s="1298"/>
      <c r="P7" s="1298"/>
      <c r="Q7" s="1298"/>
      <c r="R7" s="1298"/>
      <c r="S7" s="1298"/>
      <c r="T7" s="1298"/>
    </row>
    <row r="8" spans="1:20" ht="39.75" customHeight="1" thickBot="1">
      <c r="A8" s="461">
        <v>1</v>
      </c>
      <c r="B8" s="1300" t="s">
        <v>26</v>
      </c>
      <c r="C8" s="688">
        <f>'[2]الرافدين 1 '!$C$11:$T$11</f>
        <v>4</v>
      </c>
      <c r="D8" s="688">
        <f>'[2]الرافدين 1 '!$C$11:$T$11</f>
        <v>4.5</v>
      </c>
      <c r="E8" s="688">
        <f>'[2]الرافدين 1 '!$C$11:$T$11</f>
        <v>5</v>
      </c>
      <c r="F8" s="688">
        <f>'[2]الرافدين 1 '!$C$11:$T$11</f>
        <v>5.75</v>
      </c>
      <c r="G8" s="688"/>
      <c r="H8" s="688"/>
      <c r="I8" s="688"/>
      <c r="J8" s="688">
        <f>'[2]الرافدين 1 '!$C$11:$T$11</f>
        <v>9</v>
      </c>
      <c r="K8" s="688">
        <f>'[2]الرافدين 1 '!$C$11:$T$11</f>
        <v>10</v>
      </c>
      <c r="L8" s="688">
        <f>'[2]الرافدين 1 '!$C$11:$T$11</f>
        <v>11</v>
      </c>
      <c r="M8" s="688">
        <f>'[2]الرافدين 1 '!$C$11:$T$11</f>
        <v>1</v>
      </c>
      <c r="N8" s="688">
        <f>'[2]الرافدين 1 '!$C$11:$T$11</f>
        <v>1.5</v>
      </c>
      <c r="O8" s="688">
        <f>'[2]الرافدين 1 '!$C$11:$T$11</f>
        <v>1.75</v>
      </c>
      <c r="P8" s="688">
        <f>'[2]الرافدين 1 '!$C$11:$T$11</f>
        <v>3.25</v>
      </c>
      <c r="Q8" s="688">
        <f>'[2]الرافدين 1 '!$C$11:$T$11</f>
        <v>8</v>
      </c>
      <c r="R8" s="688">
        <f>'[2]الرافدين 1 '!$C$11:$T$11</f>
        <v>9</v>
      </c>
      <c r="S8" s="688">
        <f>'[2]الرافدين 1 '!$C$11:$T$11</f>
        <v>10</v>
      </c>
      <c r="T8" s="688"/>
    </row>
    <row r="9" spans="1:48" ht="39.75" customHeight="1" thickBot="1">
      <c r="A9" s="1301">
        <v>2</v>
      </c>
      <c r="B9" s="1300" t="s">
        <v>42</v>
      </c>
      <c r="C9" s="679">
        <v>3.5</v>
      </c>
      <c r="D9" s="679">
        <v>4.5</v>
      </c>
      <c r="E9" s="679">
        <v>5</v>
      </c>
      <c r="F9" s="679">
        <v>6.5</v>
      </c>
      <c r="G9" s="1263"/>
      <c r="H9" s="710">
        <v>8</v>
      </c>
      <c r="I9" s="710">
        <v>8</v>
      </c>
      <c r="J9" s="679">
        <v>10</v>
      </c>
      <c r="K9" s="679">
        <v>11</v>
      </c>
      <c r="L9" s="679">
        <v>12</v>
      </c>
      <c r="M9" s="679">
        <v>1</v>
      </c>
      <c r="N9" s="679">
        <v>1.5</v>
      </c>
      <c r="O9" s="679">
        <v>1.5</v>
      </c>
      <c r="P9" s="679">
        <v>2.5</v>
      </c>
      <c r="Q9" s="679">
        <v>9</v>
      </c>
      <c r="R9" s="679">
        <v>10</v>
      </c>
      <c r="S9" s="679">
        <v>10</v>
      </c>
      <c r="T9" s="679">
        <v>11</v>
      </c>
      <c r="U9" s="2"/>
      <c r="V9" s="2"/>
      <c r="W9" s="2"/>
      <c r="X9" s="2"/>
      <c r="Y9" s="2"/>
      <c r="Z9" s="2"/>
      <c r="AA9" s="2"/>
      <c r="AB9" s="2"/>
      <c r="AC9" s="2"/>
      <c r="AD9" s="2"/>
      <c r="AE9" s="2"/>
      <c r="AF9" s="2"/>
      <c r="AG9" s="2"/>
      <c r="AH9" s="2"/>
      <c r="AI9" s="2"/>
      <c r="AJ9" s="2"/>
      <c r="AK9" s="2"/>
      <c r="AL9" s="2"/>
      <c r="AM9" s="2"/>
      <c r="AN9" s="2"/>
      <c r="AO9" s="2"/>
      <c r="AP9" s="2"/>
      <c r="AQ9" s="2"/>
      <c r="AR9" s="2"/>
      <c r="AS9" s="2"/>
      <c r="AT9" s="2"/>
      <c r="AU9" s="2"/>
      <c r="AV9" s="2"/>
    </row>
    <row r="10" spans="1:20" ht="39.75" customHeight="1" thickBot="1">
      <c r="A10" s="461">
        <v>3</v>
      </c>
      <c r="B10" s="1302" t="s">
        <v>41</v>
      </c>
      <c r="C10" s="689">
        <v>1</v>
      </c>
      <c r="D10" s="689">
        <v>1.5</v>
      </c>
      <c r="E10" s="689">
        <v>2.5</v>
      </c>
      <c r="F10" s="689"/>
      <c r="G10" s="689"/>
      <c r="H10" s="689">
        <v>10</v>
      </c>
      <c r="I10" s="689"/>
      <c r="J10" s="689">
        <v>10</v>
      </c>
      <c r="K10" s="689">
        <v>10</v>
      </c>
      <c r="L10" s="689">
        <v>10</v>
      </c>
      <c r="M10" s="689">
        <v>0.25</v>
      </c>
      <c r="N10" s="689">
        <v>0.5</v>
      </c>
      <c r="O10" s="689">
        <v>0.75</v>
      </c>
      <c r="P10" s="689"/>
      <c r="Q10" s="689">
        <v>7.5</v>
      </c>
      <c r="R10" s="689">
        <v>7.5</v>
      </c>
      <c r="S10" s="689">
        <v>7.5</v>
      </c>
      <c r="T10" s="689"/>
    </row>
    <row r="11" spans="1:20" ht="39.75" customHeight="1" thickBot="1">
      <c r="A11" s="461">
        <v>4</v>
      </c>
      <c r="B11" s="462" t="s">
        <v>59</v>
      </c>
      <c r="C11" s="690">
        <v>2.5</v>
      </c>
      <c r="D11" s="690">
        <v>3</v>
      </c>
      <c r="E11" s="690">
        <v>3</v>
      </c>
      <c r="F11" s="690"/>
      <c r="G11" s="690"/>
      <c r="H11" s="690">
        <v>10</v>
      </c>
      <c r="I11" s="690"/>
      <c r="J11" s="690">
        <v>8</v>
      </c>
      <c r="K11" s="690">
        <v>9</v>
      </c>
      <c r="L11" s="690">
        <v>10</v>
      </c>
      <c r="M11" s="690">
        <v>1</v>
      </c>
      <c r="N11" s="690">
        <v>1.5</v>
      </c>
      <c r="O11" s="690">
        <v>1.5</v>
      </c>
      <c r="P11" s="690"/>
      <c r="Q11" s="690">
        <v>9</v>
      </c>
      <c r="R11" s="690">
        <v>10</v>
      </c>
      <c r="S11" s="690"/>
      <c r="T11" s="690">
        <v>11</v>
      </c>
    </row>
    <row r="12" spans="1:24" ht="39.75" customHeight="1" thickBot="1">
      <c r="A12" s="461">
        <v>5</v>
      </c>
      <c r="B12" s="462" t="s">
        <v>29</v>
      </c>
      <c r="C12" s="689">
        <f>'[2]التجاري العراقي 5'!$C$11:$T$11</f>
        <v>0.25</v>
      </c>
      <c r="D12" s="689">
        <f>'[2]التجاري العراقي 5'!$C$11:$T$11</f>
        <v>0.75</v>
      </c>
      <c r="E12" s="689"/>
      <c r="F12" s="689"/>
      <c r="G12" s="689"/>
      <c r="H12" s="689">
        <f>'[2]التجاري العراقي 5'!$C$11:$T$11</f>
        <v>12</v>
      </c>
      <c r="I12" s="689"/>
      <c r="J12" s="689">
        <f>'[2]التجاري العراقي 5'!$C$11:$T$11</f>
        <v>12</v>
      </c>
      <c r="K12" s="689">
        <f>'[2]التجاري العراقي 5'!$C$11:$T$11</f>
        <v>12</v>
      </c>
      <c r="L12" s="689">
        <f>'[2]التجاري العراقي 5'!$C$11:$T$11</f>
        <v>12</v>
      </c>
      <c r="M12" s="689"/>
      <c r="N12" s="689"/>
      <c r="O12" s="689"/>
      <c r="P12" s="689"/>
      <c r="Q12" s="689">
        <f>'[2]التجاري العراقي 5'!$C$11:$T$11</f>
        <v>12</v>
      </c>
      <c r="R12" s="689">
        <f>'[2]التجاري العراقي 5'!$C$11:$T$11</f>
        <v>12</v>
      </c>
      <c r="S12" s="689">
        <f>'[2]التجاري العراقي 5'!$C$11:$T$11</f>
        <v>12</v>
      </c>
      <c r="T12" s="689">
        <f>'[2]التجاري العراقي 5'!$C$11:$T$11</f>
        <v>12</v>
      </c>
      <c r="X12">
        <v>0</v>
      </c>
    </row>
    <row r="13" spans="1:20" ht="39.75" customHeight="1" thickBot="1">
      <c r="A13" s="461">
        <v>6</v>
      </c>
      <c r="B13" s="463" t="s">
        <v>60</v>
      </c>
      <c r="C13" s="683">
        <f>'[2]الشرق الاوسط 6'!$C$11:$T$11</f>
        <v>4</v>
      </c>
      <c r="D13" s="683">
        <f>'[2]الشرق الاوسط 6'!$C$11:$T$11</f>
        <v>4.5</v>
      </c>
      <c r="E13" s="683">
        <f>'[2]الشرق الاوسط 6'!$C$11:$T$11</f>
        <v>5</v>
      </c>
      <c r="F13" s="683">
        <f>'[2]الشرق الاوسط 6'!$C$11:$T$11</f>
        <v>6</v>
      </c>
      <c r="G13" s="683"/>
      <c r="H13" s="683">
        <f>'[2]الشرق الاوسط 6'!$C$11:$T$11</f>
        <v>16</v>
      </c>
      <c r="I13" s="683"/>
      <c r="J13" s="683">
        <f>'[2]الشرق الاوسط 6'!$C$11:$T$11</f>
        <v>15</v>
      </c>
      <c r="K13" s="683">
        <f>'[2]الشرق الاوسط 6'!$C$11:$T$11</f>
        <v>16</v>
      </c>
      <c r="L13" s="683">
        <f>'[2]الشرق الاوسط 6'!$C$11:$T$11</f>
        <v>16</v>
      </c>
      <c r="M13" s="683">
        <f>'[2]الشرق الاوسط 6'!$C$11:$T$11</f>
        <v>2</v>
      </c>
      <c r="N13" s="683">
        <f>'[2]الشرق الاوسط 6'!$C$11:$T$11</f>
        <v>2.5</v>
      </c>
      <c r="O13" s="683">
        <f>'[2]الشرق الاوسط 6'!$C$11:$T$11</f>
        <v>3</v>
      </c>
      <c r="P13" s="683">
        <f>'[2]الشرق الاوسط 6'!$C$11:$T$11</f>
        <v>3.5</v>
      </c>
      <c r="Q13" s="683">
        <f>'[2]الشرق الاوسط 6'!$C$11:$T$11</f>
        <v>14</v>
      </c>
      <c r="R13" s="683">
        <f>'[2]الشرق الاوسط 6'!$C$11:$T$11</f>
        <v>15</v>
      </c>
      <c r="S13" s="683">
        <f>'[2]الشرق الاوسط 6'!$C$11:$T$11</f>
        <v>15</v>
      </c>
      <c r="T13" s="683" t="str">
        <f>'[2]الشرق الاوسط 6'!$C$11:$T$11</f>
        <v> </v>
      </c>
    </row>
    <row r="14" spans="1:20" ht="39.75" customHeight="1" thickBot="1">
      <c r="A14" s="461">
        <v>7</v>
      </c>
      <c r="B14" s="462" t="s">
        <v>30</v>
      </c>
      <c r="C14" s="690">
        <f>'[2]الاستثمار العراقي 7'!$C$11:$T$11</f>
        <v>4.5</v>
      </c>
      <c r="D14" s="690">
        <f>'[2]الاستثمار العراقي 7'!$C$11:$T$11</f>
        <v>5.25</v>
      </c>
      <c r="E14" s="690">
        <f>'[2]الاستثمار العراقي 7'!$C$11:$T$11</f>
        <v>5.5</v>
      </c>
      <c r="F14" s="690"/>
      <c r="G14" s="690"/>
      <c r="H14" s="690">
        <f>'[2]الاستثمار العراقي 7'!$C$11:$T$11</f>
        <v>14</v>
      </c>
      <c r="I14" s="690">
        <f>'[2]الاستثمار العراقي 7'!$C$11:$T$11</f>
        <v>14</v>
      </c>
      <c r="J14" s="690"/>
      <c r="K14" s="690"/>
      <c r="L14" s="690"/>
      <c r="M14" s="690">
        <f>'[2]الاستثمار العراقي 7'!$C$11:$T$11</f>
        <v>3</v>
      </c>
      <c r="N14" s="690">
        <f>'[2]الاستثمار العراقي 7'!$C$11:$T$11</f>
        <v>3.5</v>
      </c>
      <c r="O14" s="690">
        <f>'[2]الاستثمار العراقي 7'!$C$11:$T$11</f>
        <v>3.75</v>
      </c>
      <c r="P14" s="690"/>
      <c r="Q14" s="690">
        <f>'[2]الاستثمار العراقي 7'!$C$11:$T$11</f>
        <v>12</v>
      </c>
      <c r="R14" s="690"/>
      <c r="S14" s="690"/>
      <c r="T14" s="690"/>
    </row>
    <row r="15" spans="1:20" ht="39.75" customHeight="1" thickBot="1">
      <c r="A15" s="461">
        <v>8</v>
      </c>
      <c r="B15" s="462" t="s">
        <v>144</v>
      </c>
      <c r="C15" s="679">
        <v>4</v>
      </c>
      <c r="D15" s="679">
        <v>4.5</v>
      </c>
      <c r="E15" s="679">
        <v>6</v>
      </c>
      <c r="F15" s="702"/>
      <c r="G15" s="702"/>
      <c r="H15" s="679">
        <v>14</v>
      </c>
      <c r="I15" s="1303"/>
      <c r="J15" s="679">
        <v>13</v>
      </c>
      <c r="K15" s="679">
        <v>14</v>
      </c>
      <c r="L15" s="679"/>
      <c r="M15" s="679">
        <v>3</v>
      </c>
      <c r="N15" s="679">
        <v>3.5</v>
      </c>
      <c r="O15" s="679">
        <v>5</v>
      </c>
      <c r="P15" s="679">
        <v>5</v>
      </c>
      <c r="Q15" s="702"/>
      <c r="R15" s="679">
        <v>14</v>
      </c>
      <c r="S15" s="679">
        <v>15</v>
      </c>
      <c r="T15" s="722"/>
    </row>
    <row r="16" spans="1:20" ht="39.75" customHeight="1" thickBot="1">
      <c r="A16" s="461">
        <v>9</v>
      </c>
      <c r="B16" s="464" t="s">
        <v>126</v>
      </c>
      <c r="C16" s="690">
        <v>1</v>
      </c>
      <c r="D16" s="690">
        <v>0.5</v>
      </c>
      <c r="E16" s="690">
        <v>0.5</v>
      </c>
      <c r="F16" s="690">
        <v>0.5</v>
      </c>
      <c r="G16" s="690"/>
      <c r="H16" s="690">
        <v>15</v>
      </c>
      <c r="I16" s="690"/>
      <c r="J16" s="690">
        <v>14</v>
      </c>
      <c r="K16" s="690">
        <v>14</v>
      </c>
      <c r="L16" s="690">
        <v>14</v>
      </c>
      <c r="M16" s="690">
        <v>0.5</v>
      </c>
      <c r="N16" s="690">
        <v>0.5</v>
      </c>
      <c r="O16" s="690">
        <v>0.5</v>
      </c>
      <c r="P16" s="690">
        <v>0.5</v>
      </c>
      <c r="Q16" s="690">
        <v>13</v>
      </c>
      <c r="R16" s="690">
        <v>13</v>
      </c>
      <c r="S16" s="690">
        <v>13</v>
      </c>
      <c r="T16" s="690">
        <v>13</v>
      </c>
    </row>
    <row r="17" spans="1:20" ht="66.75" customHeight="1" thickBot="1">
      <c r="A17" s="461">
        <v>10</v>
      </c>
      <c r="B17" s="402" t="s">
        <v>123</v>
      </c>
      <c r="C17" s="690">
        <v>3</v>
      </c>
      <c r="D17" s="690">
        <v>3.5</v>
      </c>
      <c r="E17" s="690">
        <v>4</v>
      </c>
      <c r="F17" s="690"/>
      <c r="G17" s="690"/>
      <c r="H17" s="690">
        <v>12</v>
      </c>
      <c r="I17" s="690">
        <v>12</v>
      </c>
      <c r="J17" s="690">
        <v>12</v>
      </c>
      <c r="K17" s="690"/>
      <c r="L17" s="690"/>
      <c r="M17" s="690">
        <v>1.5</v>
      </c>
      <c r="N17" s="690">
        <v>2</v>
      </c>
      <c r="O17" s="690">
        <v>2.5</v>
      </c>
      <c r="P17" s="690">
        <v>2.5</v>
      </c>
      <c r="Q17" s="690">
        <v>12</v>
      </c>
      <c r="R17" s="690"/>
      <c r="S17" s="690"/>
      <c r="T17" s="690"/>
    </row>
    <row r="18" spans="1:20" ht="39.75" customHeight="1" thickBot="1">
      <c r="A18" s="461">
        <v>11</v>
      </c>
      <c r="B18" s="1304" t="s">
        <v>31</v>
      </c>
      <c r="C18" s="690">
        <f>'[2]بابل 11'!$C$11:$T$11</f>
        <v>6</v>
      </c>
      <c r="D18" s="690"/>
      <c r="E18" s="690">
        <f>'[2]بابل 11'!$C$11:$T$11</f>
        <v>7</v>
      </c>
      <c r="F18" s="690">
        <f>'[2]بابل 11'!$C$11:$T$11</f>
        <v>7</v>
      </c>
      <c r="G18" s="690"/>
      <c r="H18" s="690">
        <f>'[2]بابل 11'!$C$11:$T$11</f>
        <v>16</v>
      </c>
      <c r="I18" s="690">
        <f>'[2]بابل 11'!$C$11:$T$11</f>
        <v>15</v>
      </c>
      <c r="J18" s="690">
        <f>'[2]بابل 11'!$C$11:$T$11</f>
        <v>15</v>
      </c>
      <c r="K18" s="690"/>
      <c r="L18" s="690"/>
      <c r="M18" s="690">
        <f>'[2]بابل 11'!$C$11:$T$11</f>
        <v>4</v>
      </c>
      <c r="N18" s="690"/>
      <c r="O18" s="690">
        <f>'[2]بابل 11'!$C$11:$T$11</f>
        <v>5</v>
      </c>
      <c r="P18" s="690">
        <f>'[2]بابل 11'!$C$11:$T$11</f>
        <v>5</v>
      </c>
      <c r="Q18" s="690">
        <f>'[2]بابل 11'!$C$11:$T$11</f>
        <v>14</v>
      </c>
      <c r="R18" s="690"/>
      <c r="S18" s="690"/>
      <c r="T18" s="690"/>
    </row>
    <row r="19" spans="1:20" s="2" customFormat="1" ht="39.75" customHeight="1" thickBot="1">
      <c r="A19" s="461">
        <v>12</v>
      </c>
      <c r="B19" s="1305" t="s">
        <v>32</v>
      </c>
      <c r="C19" s="690">
        <v>4.45</v>
      </c>
      <c r="D19" s="690">
        <v>5.13</v>
      </c>
      <c r="E19" s="690">
        <v>5.38</v>
      </c>
      <c r="F19" s="690"/>
      <c r="G19" s="690"/>
      <c r="H19" s="690">
        <v>13</v>
      </c>
      <c r="I19" s="690">
        <v>13</v>
      </c>
      <c r="J19" s="690">
        <v>13</v>
      </c>
      <c r="K19" s="690">
        <v>14</v>
      </c>
      <c r="L19" s="690">
        <v>15</v>
      </c>
      <c r="M19" s="690">
        <v>2.06</v>
      </c>
      <c r="N19" s="690">
        <v>3.38</v>
      </c>
      <c r="O19" s="690">
        <v>3.63</v>
      </c>
      <c r="P19" s="690"/>
      <c r="Q19" s="690">
        <v>13</v>
      </c>
      <c r="R19" s="690">
        <v>14</v>
      </c>
      <c r="S19" s="690">
        <v>15</v>
      </c>
      <c r="T19" s="690"/>
    </row>
    <row r="20" spans="1:20" s="2" customFormat="1" ht="39.75" customHeight="1" thickBot="1">
      <c r="A20" s="461">
        <v>13</v>
      </c>
      <c r="B20" s="463" t="s">
        <v>33</v>
      </c>
      <c r="C20" s="690">
        <f>'[2]الائتمان العراقي 13'!$C$11:$T$11</f>
        <v>1</v>
      </c>
      <c r="D20" s="690">
        <f>'[2]الائتمان العراقي 13'!$C$11:$T$11</f>
        <v>1</v>
      </c>
      <c r="E20" s="690">
        <f>'[2]الائتمان العراقي 13'!$C$11:$T$11</f>
        <v>1.25</v>
      </c>
      <c r="F20" s="690"/>
      <c r="G20" s="690"/>
      <c r="H20" s="690">
        <f>'[2]الائتمان العراقي 13'!$C$11:$T$11</f>
        <v>12</v>
      </c>
      <c r="I20" s="690"/>
      <c r="J20" s="690"/>
      <c r="K20" s="690">
        <f>'[2]الائتمان العراقي 13'!$C$11:$T$11</f>
        <v>11</v>
      </c>
      <c r="L20" s="690"/>
      <c r="M20" s="690"/>
      <c r="N20" s="690"/>
      <c r="O20" s="690"/>
      <c r="P20" s="690"/>
      <c r="Q20" s="690"/>
      <c r="R20" s="690">
        <f>'[2]الائتمان العراقي 13'!$C$11:$T$11</f>
        <v>12</v>
      </c>
      <c r="S20" s="690"/>
      <c r="T20" s="690"/>
    </row>
    <row r="21" spans="1:20" s="144" customFormat="1" ht="39.75" customHeight="1" thickBot="1">
      <c r="A21" s="461">
        <v>14</v>
      </c>
      <c r="B21" s="462" t="s">
        <v>38</v>
      </c>
      <c r="C21" s="1306">
        <f>'[2]الاقتصاد 14'!$C$11:$T$11</f>
        <v>0.005</v>
      </c>
      <c r="D21" s="1306">
        <f>'[2]الاقتصاد 14'!$C$11:$T$11</f>
        <v>2</v>
      </c>
      <c r="E21" s="1306">
        <f>'[2]الاقتصاد 14'!$C$11:$T$11</f>
        <v>3</v>
      </c>
      <c r="F21" s="1306">
        <f>'[2]الاقتصاد 14'!$C$11:$T$11</f>
        <v>3.75</v>
      </c>
      <c r="G21" s="1306"/>
      <c r="H21" s="1306">
        <f>'[2]الاقتصاد 14'!$C$11:$T$11</f>
        <v>10</v>
      </c>
      <c r="I21" s="1306"/>
      <c r="J21" s="1306">
        <f>'[2]الاقتصاد 14'!$C$11:$T$11</f>
        <v>12</v>
      </c>
      <c r="K21" s="1306">
        <f>'[2]الاقتصاد 14'!$C$11:$T$11</f>
        <v>12</v>
      </c>
      <c r="L21" s="1306">
        <f>'[2]الاقتصاد 14'!$C$11:$T$11</f>
        <v>12</v>
      </c>
      <c r="M21" s="1306">
        <f>'[2]الاقتصاد 14'!$C$11:$T$11</f>
        <v>0.005</v>
      </c>
      <c r="N21" s="1306">
        <f>'[2]الاقتصاد 14'!$C$11:$T$11</f>
        <v>1</v>
      </c>
      <c r="O21" s="1306">
        <f>'[2]الاقتصاد 14'!$C$11:$T$11</f>
        <v>2</v>
      </c>
      <c r="P21" s="1306">
        <f>'[2]الاقتصاد 14'!$C$11:$T$11</f>
        <v>2.5</v>
      </c>
      <c r="Q21" s="1306">
        <f>'[2]الاقتصاد 14'!$C$11:$T$11</f>
        <v>10</v>
      </c>
      <c r="R21" s="1306">
        <f>'[2]الاقتصاد 14'!$C$11:$T$11</f>
        <v>10</v>
      </c>
      <c r="S21" s="1306">
        <f>'[2]الاقتصاد 14'!$C$11:$T$11</f>
        <v>10</v>
      </c>
      <c r="T21" s="1306"/>
    </row>
    <row r="22" spans="1:20" ht="39.75" customHeight="1" thickBot="1">
      <c r="A22" s="461">
        <v>15</v>
      </c>
      <c r="B22" s="462" t="s">
        <v>34</v>
      </c>
      <c r="C22" s="710">
        <v>5</v>
      </c>
      <c r="D22" s="710">
        <v>6</v>
      </c>
      <c r="E22" s="710">
        <v>6.5</v>
      </c>
      <c r="F22" s="710">
        <v>9</v>
      </c>
      <c r="G22" s="710"/>
      <c r="H22" s="710">
        <v>18</v>
      </c>
      <c r="I22" s="709">
        <v>12</v>
      </c>
      <c r="J22" s="710">
        <v>10</v>
      </c>
      <c r="K22" s="710"/>
      <c r="L22" s="710">
        <v>13</v>
      </c>
      <c r="M22" s="710">
        <v>3</v>
      </c>
      <c r="N22" s="710">
        <v>4</v>
      </c>
      <c r="O22" s="710">
        <v>4.5</v>
      </c>
      <c r="P22" s="710"/>
      <c r="Q22" s="710">
        <v>11</v>
      </c>
      <c r="R22" s="710">
        <v>10</v>
      </c>
      <c r="S22" s="709">
        <v>10</v>
      </c>
      <c r="T22" s="709"/>
    </row>
    <row r="23" spans="1:20" ht="39.75" customHeight="1" thickBot="1">
      <c r="A23" s="461">
        <v>16</v>
      </c>
      <c r="B23" s="463" t="s">
        <v>64</v>
      </c>
      <c r="C23" s="690">
        <v>3</v>
      </c>
      <c r="D23" s="690"/>
      <c r="E23" s="690">
        <v>4</v>
      </c>
      <c r="F23" s="690">
        <v>4.75</v>
      </c>
      <c r="G23" s="690"/>
      <c r="H23" s="690">
        <v>15</v>
      </c>
      <c r="I23" s="690">
        <v>14</v>
      </c>
      <c r="J23" s="690">
        <v>14</v>
      </c>
      <c r="K23" s="690">
        <v>15</v>
      </c>
      <c r="L23" s="690"/>
      <c r="M23" s="690">
        <v>1.5</v>
      </c>
      <c r="N23" s="690"/>
      <c r="O23" s="690">
        <v>1.75</v>
      </c>
      <c r="P23" s="690"/>
      <c r="Q23" s="690">
        <v>14</v>
      </c>
      <c r="R23" s="690"/>
      <c r="S23" s="690"/>
      <c r="T23" s="690"/>
    </row>
    <row r="24" spans="1:20" s="2" customFormat="1" ht="69" customHeight="1" thickBot="1">
      <c r="A24" s="461">
        <v>17</v>
      </c>
      <c r="B24" s="462" t="s">
        <v>96</v>
      </c>
      <c r="C24" s="690">
        <f>'[2]الوركاء 17 '!$C$11:$T$11</f>
        <v>2.5</v>
      </c>
      <c r="D24" s="690">
        <f>'[2]الوركاء 17 '!$C$11:$T$11</f>
        <v>4</v>
      </c>
      <c r="E24" s="690">
        <f>'[2]الوركاء 17 '!$C$11:$T$11</f>
        <v>5.5</v>
      </c>
      <c r="F24" s="690"/>
      <c r="G24" s="690"/>
      <c r="H24" s="690">
        <f>'[2]الوركاء 17 '!$C$11:$T$11</f>
        <v>25</v>
      </c>
      <c r="I24" s="690">
        <f>'[2]الوركاء 17 '!$C$11:$T$11</f>
        <v>25</v>
      </c>
      <c r="J24" s="690">
        <f>'[2]الوركاء 17 '!$C$11:$T$11</f>
        <v>25</v>
      </c>
      <c r="K24" s="690"/>
      <c r="L24" s="690"/>
      <c r="M24" s="690">
        <f>'[2]الوركاء 17 '!$C$11:$T$11</f>
        <v>1</v>
      </c>
      <c r="N24" s="690"/>
      <c r="O24" s="690"/>
      <c r="P24" s="690"/>
      <c r="Q24" s="690">
        <f>'[2]الوركاء 17 '!$C$11:$T$11</f>
        <v>25</v>
      </c>
      <c r="R24" s="690"/>
      <c r="S24" s="690"/>
      <c r="T24" s="690"/>
    </row>
    <row r="25" spans="1:24" ht="39.75" customHeight="1" thickBot="1">
      <c r="A25" s="461">
        <v>18</v>
      </c>
      <c r="B25" s="465" t="s">
        <v>81</v>
      </c>
      <c r="C25" s="683">
        <f>'[2]الشمال 18'!$C$11:$T$11</f>
        <v>1</v>
      </c>
      <c r="D25" s="683"/>
      <c r="E25" s="683">
        <f>'[2]الشمال 18'!$C$11:$T$11</f>
        <v>3</v>
      </c>
      <c r="F25" s="683">
        <f>'[2]الشمال 18'!$C$11:$T$11</f>
        <v>4</v>
      </c>
      <c r="G25" s="683"/>
      <c r="H25" s="683">
        <f>'[2]الشمال 18'!$C$11:$T$11</f>
        <v>11</v>
      </c>
      <c r="I25" s="683">
        <f>'[2]الشمال 18'!$C$11:$T$11</f>
        <v>11</v>
      </c>
      <c r="J25" s="683">
        <f>'[2]الشمال 18'!$C$11:$T$11</f>
        <v>11</v>
      </c>
      <c r="K25" s="683"/>
      <c r="L25" s="683"/>
      <c r="M25" s="683">
        <f>'[2]الشمال 18'!$C$11:$T$11</f>
        <v>1</v>
      </c>
      <c r="N25" s="683"/>
      <c r="O25" s="683">
        <f>'[2]الشمال 18'!$C$11:$T$11</f>
        <v>2</v>
      </c>
      <c r="P25" s="683">
        <f>'[2]الشمال 18'!$C$11:$T$11</f>
        <v>3</v>
      </c>
      <c r="Q25" s="683">
        <f>'[2]الشمال 18'!$C$11:$T$11</f>
        <v>11</v>
      </c>
      <c r="R25" s="683"/>
      <c r="S25" s="683"/>
      <c r="T25" s="683"/>
      <c r="X25" s="2" t="s">
        <v>100</v>
      </c>
    </row>
    <row r="26" spans="1:20" ht="48" customHeight="1" thickBot="1">
      <c r="A26" s="461">
        <v>19</v>
      </c>
      <c r="B26" s="465" t="s">
        <v>44</v>
      </c>
      <c r="C26" s="690">
        <f>'[2]الاتحاد العراقي 19 '!$C$11:$T$11</f>
        <v>8</v>
      </c>
      <c r="D26" s="690">
        <f>'[2]الاتحاد العراقي 19 '!$C$11:$T$11</f>
        <v>9</v>
      </c>
      <c r="E26" s="690">
        <f>'[2]الاتحاد العراقي 19 '!$C$11:$T$11</f>
        <v>10</v>
      </c>
      <c r="F26" s="690"/>
      <c r="G26" s="690"/>
      <c r="H26" s="690">
        <f>'[2]الاتحاد العراقي 19 '!$C$11:$T$11</f>
        <v>14</v>
      </c>
      <c r="I26" s="690">
        <f>'[2]الاتحاد العراقي 19 '!$C$11:$T$11</f>
        <v>14</v>
      </c>
      <c r="J26" s="690">
        <f>'[2]الاتحاد العراقي 19 '!$C$11:$T$11</f>
        <v>12</v>
      </c>
      <c r="K26" s="690">
        <f>'[2]الاتحاد العراقي 19 '!$C$11:$T$11</f>
        <v>13</v>
      </c>
      <c r="L26" s="690"/>
      <c r="M26" s="690">
        <f>'[2]الاتحاد العراقي 19 '!$C$11:$T$11</f>
        <v>2</v>
      </c>
      <c r="N26" s="690">
        <f>'[2]الاتحاد العراقي 19 '!$C$11:$T$11</f>
        <v>2.5</v>
      </c>
      <c r="O26" s="690">
        <f>'[2]الاتحاد العراقي 19 '!$C$11:$T$11</f>
        <v>3</v>
      </c>
      <c r="P26" s="690"/>
      <c r="Q26" s="690">
        <f>'[2]الاتحاد العراقي 19 '!$C$11:$T$11</f>
        <v>13</v>
      </c>
      <c r="R26" s="690"/>
      <c r="S26" s="690"/>
      <c r="T26" s="690"/>
    </row>
    <row r="27" spans="1:20" s="2" customFormat="1" ht="73.5" customHeight="1" thickBot="1">
      <c r="A27" s="461">
        <v>20</v>
      </c>
      <c r="B27" s="465" t="s">
        <v>66</v>
      </c>
      <c r="C27" s="690">
        <v>2.5</v>
      </c>
      <c r="D27" s="690">
        <v>4.25</v>
      </c>
      <c r="E27" s="690">
        <v>4.5</v>
      </c>
      <c r="F27" s="690">
        <v>4.75</v>
      </c>
      <c r="G27" s="690"/>
      <c r="H27" s="690">
        <v>16</v>
      </c>
      <c r="I27" s="690">
        <v>16</v>
      </c>
      <c r="J27" s="690">
        <v>12</v>
      </c>
      <c r="K27" s="690"/>
      <c r="L27" s="690"/>
      <c r="M27" s="690">
        <v>1</v>
      </c>
      <c r="N27" s="690">
        <v>1</v>
      </c>
      <c r="O27" s="690">
        <v>1.5</v>
      </c>
      <c r="P27" s="690">
        <v>1.8</v>
      </c>
      <c r="Q27" s="690">
        <v>15</v>
      </c>
      <c r="R27" s="690"/>
      <c r="S27" s="690">
        <v>1.75</v>
      </c>
      <c r="T27" s="690"/>
    </row>
    <row r="28" spans="1:20" ht="39.75" customHeight="1" thickBot="1">
      <c r="A28" s="461">
        <v>21</v>
      </c>
      <c r="B28" s="465" t="s">
        <v>43</v>
      </c>
      <c r="C28" s="690">
        <v>2.5</v>
      </c>
      <c r="D28" s="690">
        <v>3</v>
      </c>
      <c r="E28" s="690">
        <v>3.35</v>
      </c>
      <c r="F28" s="690">
        <v>3.75</v>
      </c>
      <c r="G28" s="690"/>
      <c r="H28" s="690">
        <v>11</v>
      </c>
      <c r="I28" s="690">
        <v>11</v>
      </c>
      <c r="J28" s="690">
        <v>11</v>
      </c>
      <c r="K28" s="690"/>
      <c r="L28" s="690"/>
      <c r="M28" s="690">
        <v>1</v>
      </c>
      <c r="N28" s="690">
        <v>1.5</v>
      </c>
      <c r="O28" s="690">
        <v>1.75</v>
      </c>
      <c r="P28" s="690">
        <v>2</v>
      </c>
      <c r="Q28" s="690">
        <v>9</v>
      </c>
      <c r="R28" s="690"/>
      <c r="S28" s="690"/>
      <c r="T28" s="690"/>
    </row>
    <row r="29" spans="1:20" ht="39.75" customHeight="1" thickBot="1">
      <c r="A29" s="461">
        <v>22</v>
      </c>
      <c r="B29" s="403" t="s">
        <v>127</v>
      </c>
      <c r="C29" s="690">
        <f>'[2]الزراعي التركي 22 '!$C$11:$T$11</f>
        <v>2</v>
      </c>
      <c r="D29" s="690">
        <f>'[2]الزراعي التركي 22 '!$C$11:$T$11</f>
        <v>2.5</v>
      </c>
      <c r="E29" s="690">
        <f>'[2]الزراعي التركي 22 '!$C$11:$T$11</f>
        <v>3</v>
      </c>
      <c r="F29" s="690"/>
      <c r="G29" s="690"/>
      <c r="H29" s="690">
        <f>'[2]الزراعي التركي 22 '!$C$11:$T$11</f>
        <v>25</v>
      </c>
      <c r="I29" s="690"/>
      <c r="J29" s="690">
        <f>'[2]الزراعي التركي 22 '!$C$11:$T$11</f>
        <v>27</v>
      </c>
      <c r="K29" s="690"/>
      <c r="L29" s="690"/>
      <c r="M29" s="690">
        <f>'[2]الزراعي التركي 22 '!$C$11:$T$11</f>
        <v>0.5</v>
      </c>
      <c r="N29" s="690">
        <f>'[2]الزراعي التركي 22 '!$C$11:$T$11</f>
        <v>1</v>
      </c>
      <c r="O29" s="690">
        <f>'[2]الزراعي التركي 22 '!$C$11:$T$11</f>
        <v>1</v>
      </c>
      <c r="P29" s="690"/>
      <c r="Q29" s="690">
        <f>'[2]الزراعي التركي 22 '!$C$11:$T$11</f>
        <v>25</v>
      </c>
      <c r="R29" s="690"/>
      <c r="S29" s="690"/>
      <c r="T29" s="690"/>
    </row>
    <row r="30" spans="1:20" ht="39.75" customHeight="1" thickBot="1">
      <c r="A30" s="461">
        <v>23</v>
      </c>
      <c r="B30" s="1300" t="s">
        <v>67</v>
      </c>
      <c r="C30" s="690">
        <f>'[2]الهدى 23'!$C$11:$T$11</f>
        <v>5</v>
      </c>
      <c r="D30" s="690">
        <f>'[2]الهدى 23'!$C$11:$T$11</f>
        <v>6</v>
      </c>
      <c r="E30" s="690">
        <f>'[2]الهدى 23'!$C$11:$T$11</f>
        <v>6.5</v>
      </c>
      <c r="F30" s="690">
        <f>'[2]الهدى 23'!$C$11:$T$11</f>
        <v>6.5</v>
      </c>
      <c r="G30" s="690"/>
      <c r="H30" s="690">
        <f>'[2]الهدى 23'!$C$11:$T$11</f>
        <v>15</v>
      </c>
      <c r="I30" s="690">
        <f>'[2]الهدى 23'!$C$11:$T$11</f>
        <v>15</v>
      </c>
      <c r="J30" s="690">
        <f>'[2]الهدى 23'!$C$11:$T$11</f>
        <v>10.5</v>
      </c>
      <c r="K30" s="690">
        <f>'[2]الهدى 23'!$C$11:$T$11</f>
        <v>11</v>
      </c>
      <c r="L30" s="690"/>
      <c r="M30" s="690">
        <f>'[2]الهدى 23'!$C$11:$T$11</f>
        <v>2.5</v>
      </c>
      <c r="N30" s="690">
        <f>'[2]الهدى 23'!$C$11:$T$11</f>
        <v>3.5</v>
      </c>
      <c r="O30" s="690">
        <f>'[2]الهدى 23'!$C$11:$T$11</f>
        <v>4</v>
      </c>
      <c r="P30" s="690">
        <f>'[2]الهدى 23'!$C$11:$T$11</f>
        <v>4</v>
      </c>
      <c r="Q30" s="690"/>
      <c r="R30" s="690"/>
      <c r="S30" s="690"/>
      <c r="T30" s="690"/>
    </row>
    <row r="31" spans="1:20" s="2" customFormat="1" ht="39.75" customHeight="1" thickBot="1">
      <c r="A31" s="461">
        <v>24</v>
      </c>
      <c r="B31" s="465" t="s">
        <v>68</v>
      </c>
      <c r="C31" s="680"/>
      <c r="D31" s="679">
        <v>2.25</v>
      </c>
      <c r="E31" s="679">
        <v>3.13</v>
      </c>
      <c r="F31" s="679">
        <v>3.88</v>
      </c>
      <c r="G31" s="679"/>
      <c r="H31" s="679"/>
      <c r="I31" s="679"/>
      <c r="J31" s="679">
        <v>8</v>
      </c>
      <c r="K31" s="679"/>
      <c r="L31" s="679"/>
      <c r="M31" s="679"/>
      <c r="N31" s="679">
        <v>2.63</v>
      </c>
      <c r="O31" s="679">
        <v>2.88</v>
      </c>
      <c r="P31" s="679">
        <v>3.13</v>
      </c>
      <c r="Q31" s="679">
        <v>8</v>
      </c>
      <c r="R31" s="679"/>
      <c r="S31" s="679"/>
      <c r="T31" s="679">
        <v>6.5</v>
      </c>
    </row>
    <row r="32" spans="1:20" s="2" customFormat="1" ht="39.75" customHeight="1" thickBot="1">
      <c r="A32" s="461">
        <v>25</v>
      </c>
      <c r="B32" s="1300" t="s">
        <v>69</v>
      </c>
      <c r="C32" s="689">
        <f>'[2]عبر العراق 25 '!$C$11:$T$11</f>
        <v>7</v>
      </c>
      <c r="D32" s="689">
        <f>'[2]عبر العراق 25 '!$C$11:$T$11</f>
        <v>8</v>
      </c>
      <c r="E32" s="689">
        <f>'[2]عبر العراق 25 '!$C$11:$T$11</f>
        <v>9.25</v>
      </c>
      <c r="F32" s="689">
        <f>'[2]عبر العراق 25 '!$C$11:$T$11</f>
        <v>9</v>
      </c>
      <c r="G32" s="689"/>
      <c r="H32" s="689">
        <f>'[2]عبر العراق 25 '!$C$11:$T$11</f>
        <v>11.5</v>
      </c>
      <c r="I32" s="689">
        <f>'[2]عبر العراق 25 '!$C$11:$T$11</f>
        <v>11</v>
      </c>
      <c r="J32" s="689">
        <f>'[2]عبر العراق 25 '!$C$11:$T$11</f>
        <v>9.5</v>
      </c>
      <c r="K32" s="689">
        <f>'[2]عبر العراق 25 '!$C$11:$T$11</f>
        <v>9.5</v>
      </c>
      <c r="L32" s="689">
        <f>'[2]عبر العراق 25 '!$C$11:$T$11</f>
        <v>14</v>
      </c>
      <c r="M32" s="689">
        <f>'[2]عبر العراق 25 '!$C$11:$T$11</f>
        <v>3</v>
      </c>
      <c r="N32" s="689">
        <f>'[2]عبر العراق 25 '!$C$11:$T$11</f>
        <v>4</v>
      </c>
      <c r="O32" s="689">
        <f>'[2]عبر العراق 25 '!$C$11:$T$11</f>
        <v>5</v>
      </c>
      <c r="P32" s="689">
        <f>'[2]عبر العراق 25 '!$C$11:$T$11</f>
        <v>5.5</v>
      </c>
      <c r="Q32" s="689">
        <f>'[2]عبر العراق 25 '!$C$11:$T$11</f>
        <v>9.5</v>
      </c>
      <c r="R32" s="689"/>
      <c r="S32" s="689"/>
      <c r="T32" s="689"/>
    </row>
    <row r="33" spans="1:20" s="2" customFormat="1" ht="39.75" customHeight="1" thickBot="1">
      <c r="A33" s="461">
        <v>26</v>
      </c>
      <c r="B33" s="466" t="s">
        <v>143</v>
      </c>
      <c r="C33" s="689">
        <f>'[2]انتركونتننتال 26  '!$C$11:$T$11</f>
        <v>2.58</v>
      </c>
      <c r="D33" s="689">
        <f>'[2]انتركونتننتال 26  '!$C$11:$T$11</f>
        <v>4.89</v>
      </c>
      <c r="E33" s="689"/>
      <c r="F33" s="689"/>
      <c r="G33" s="689"/>
      <c r="H33" s="689">
        <f>'[2]انتركونتننتال 26  '!$C$11:$T$11</f>
        <v>14</v>
      </c>
      <c r="I33" s="689"/>
      <c r="J33" s="689">
        <f>'[2]انتركونتننتال 26  '!$C$11:$T$11</f>
        <v>14.62</v>
      </c>
      <c r="K33" s="689">
        <f>'[2]انتركونتننتال 26  '!$C$11:$T$11</f>
        <v>12</v>
      </c>
      <c r="L33" s="689">
        <f>'[2]انتركونتننتال 26  '!$C$11:$T$11</f>
        <v>10</v>
      </c>
      <c r="M33" s="689">
        <f>'[2]انتركونتننتال 26  '!$C$11:$T$11</f>
        <v>0.83</v>
      </c>
      <c r="N33" s="689">
        <f>'[2]انتركونتننتال 26  '!$C$11:$T$11</f>
        <v>4.21</v>
      </c>
      <c r="O33" s="689"/>
      <c r="P33" s="689"/>
      <c r="Q33" s="689">
        <f>'[2]انتركونتننتال 26  '!$C$11:$T$11</f>
        <v>11.58</v>
      </c>
      <c r="R33" s="689">
        <f>'[2]انتركونتننتال 26  '!$C$11:$T$11</f>
        <v>9.5</v>
      </c>
      <c r="S33" s="689">
        <f>'[2]انتركونتننتال 26  '!$C$11:$T$11</f>
        <v>9.5</v>
      </c>
      <c r="T33" s="689">
        <f>'[2]انتركونتننتال 26  '!$C$11:$T$11</f>
        <v>6.47</v>
      </c>
    </row>
    <row r="34" spans="1:20" ht="39.75" customHeight="1" thickBot="1">
      <c r="A34" s="461">
        <v>27</v>
      </c>
      <c r="B34" s="465" t="s">
        <v>88</v>
      </c>
      <c r="C34" s="689"/>
      <c r="D34" s="689"/>
      <c r="E34" s="689"/>
      <c r="F34" s="689"/>
      <c r="G34" s="689"/>
      <c r="H34" s="689"/>
      <c r="I34" s="689"/>
      <c r="J34" s="689"/>
      <c r="K34" s="689"/>
      <c r="L34" s="689"/>
      <c r="M34" s="689"/>
      <c r="N34" s="689">
        <f>'[2]وقفلر 27'!$C$11:$T$11</f>
        <v>2</v>
      </c>
      <c r="O34" s="689"/>
      <c r="P34" s="689"/>
      <c r="Q34" s="689">
        <f>'[2]وقفلر 27'!$C$11:$T$11</f>
        <v>11</v>
      </c>
      <c r="R34" s="689">
        <f>'[2]وقفلر 27'!$C$11:$T$11</f>
        <v>12</v>
      </c>
      <c r="S34" s="689">
        <f>'[2]وقفلر 27'!$C$11:$T$11</f>
        <v>13</v>
      </c>
      <c r="T34" s="689">
        <f>'[2]وقفلر 27'!$C$11:$T$11</f>
        <v>13</v>
      </c>
    </row>
    <row r="35" spans="1:20" ht="39.75" customHeight="1" thickBot="1">
      <c r="A35" s="461">
        <v>28</v>
      </c>
      <c r="B35" s="462" t="s">
        <v>124</v>
      </c>
      <c r="C35" s="689">
        <f>'[2]الاعتماد اللبناني 28'!$C$11:$T$11</f>
        <v>6.1</v>
      </c>
      <c r="D35" s="689"/>
      <c r="E35" s="689">
        <f>'[2]الاعتماد اللبناني 28'!$C$11:$T$11</f>
        <v>6.1</v>
      </c>
      <c r="F35" s="689"/>
      <c r="G35" s="689"/>
      <c r="H35" s="689"/>
      <c r="I35" s="689"/>
      <c r="J35" s="689">
        <f>'[2]الاعتماد اللبناني 28'!$C$11:$T$11</f>
        <v>12</v>
      </c>
      <c r="K35" s="689">
        <f>'[2]الاعتماد اللبناني 28'!$C$11:$T$11</f>
        <v>12</v>
      </c>
      <c r="L35" s="689">
        <f>'[2]الاعتماد اللبناني 28'!$C$11:$T$11</f>
        <v>12</v>
      </c>
      <c r="M35" s="689">
        <f>'[2]الاعتماد اللبناني 28'!$C$11:$T$11</f>
        <v>3.7</v>
      </c>
      <c r="N35" s="689"/>
      <c r="O35" s="689">
        <f>'[2]الاعتماد اللبناني 28'!$C$11:$T$11</f>
        <v>3.7</v>
      </c>
      <c r="P35" s="689"/>
      <c r="Q35" s="689">
        <f>'[2]الاعتماد اللبناني 28'!$C$11:$T$11</f>
        <v>12</v>
      </c>
      <c r="R35" s="689">
        <f>'[2]الاعتماد اللبناني 28'!$C$11:$T$11</f>
        <v>12</v>
      </c>
      <c r="S35" s="689">
        <f>'[2]الاعتماد اللبناني 28'!$C$11:$T$11</f>
        <v>12</v>
      </c>
      <c r="T35" s="689">
        <f>'[2]الاعتماد اللبناني 28'!$C$11:$T$11</f>
        <v>12</v>
      </c>
    </row>
    <row r="36" spans="1:20" s="2" customFormat="1" ht="39.75" customHeight="1" thickBot="1">
      <c r="A36" s="461">
        <v>29</v>
      </c>
      <c r="B36" s="1304" t="s">
        <v>129</v>
      </c>
      <c r="C36" s="689"/>
      <c r="D36" s="689"/>
      <c r="E36" s="689"/>
      <c r="F36" s="689"/>
      <c r="G36" s="689"/>
      <c r="H36" s="689"/>
      <c r="I36" s="689"/>
      <c r="J36" s="689"/>
      <c r="K36" s="689"/>
      <c r="L36" s="689"/>
      <c r="M36" s="689"/>
      <c r="N36" s="689">
        <f>'[2]ايش 29'!$C$11:$T$11</f>
        <v>1.63</v>
      </c>
      <c r="O36" s="689"/>
      <c r="P36" s="689"/>
      <c r="Q36" s="689">
        <f>'[2]ايش 29'!$C$11:$T$11</f>
        <v>14.48</v>
      </c>
      <c r="R36" s="689">
        <f>'[2]ايش 29'!$C$11:$T$11</f>
        <v>14.48</v>
      </c>
      <c r="S36" s="689">
        <f>'[2]ايش 29'!$C$11:$T$11</f>
        <v>14.48</v>
      </c>
      <c r="T36" s="689">
        <f>'[2]ايش 29'!$C$11:$T$11</f>
        <v>14.48</v>
      </c>
    </row>
    <row r="37" spans="1:20" s="2" customFormat="1" ht="39.75" customHeight="1" thickBot="1">
      <c r="A37" s="461">
        <v>30</v>
      </c>
      <c r="B37" s="462" t="s">
        <v>46</v>
      </c>
      <c r="C37" s="689">
        <v>5</v>
      </c>
      <c r="D37" s="689">
        <v>5.5</v>
      </c>
      <c r="E37" s="689">
        <v>6</v>
      </c>
      <c r="F37" s="689"/>
      <c r="G37" s="689"/>
      <c r="H37" s="689">
        <v>15</v>
      </c>
      <c r="I37" s="689"/>
      <c r="J37" s="689">
        <v>15</v>
      </c>
      <c r="K37" s="689">
        <v>15</v>
      </c>
      <c r="L37" s="689">
        <v>15</v>
      </c>
      <c r="M37" s="689">
        <v>3.25</v>
      </c>
      <c r="N37" s="689">
        <v>3.5</v>
      </c>
      <c r="O37" s="689">
        <v>4</v>
      </c>
      <c r="P37" s="689"/>
      <c r="Q37" s="689">
        <v>15</v>
      </c>
      <c r="R37" s="689">
        <v>15</v>
      </c>
      <c r="S37" s="689">
        <v>15</v>
      </c>
      <c r="T37" s="689">
        <v>15</v>
      </c>
    </row>
    <row r="38" spans="1:20" s="18" customFormat="1" ht="63" customHeight="1" thickBot="1">
      <c r="A38" s="461">
        <v>31</v>
      </c>
      <c r="B38" s="367" t="s">
        <v>51</v>
      </c>
      <c r="C38" s="682">
        <f>'[2]التنمية الدولي 31 '!$C$11:$T$11</f>
        <v>5</v>
      </c>
      <c r="D38" s="682">
        <f>'[2]التنمية الدولي 31 '!$C$11:$T$11</f>
        <v>6</v>
      </c>
      <c r="E38" s="682">
        <f>'[2]التنمية الدولي 31 '!$C$11:$T$11</f>
        <v>7</v>
      </c>
      <c r="F38" s="682">
        <f>'[2]التنمية الدولي 31 '!$C$11:$T$11</f>
        <v>8</v>
      </c>
      <c r="G38" s="682"/>
      <c r="H38" s="682"/>
      <c r="I38" s="682"/>
      <c r="J38" s="682">
        <f>'[2]التنمية الدولي 31 '!$C$11:$T$11</f>
        <v>14</v>
      </c>
      <c r="K38" s="682">
        <f>'[2]التنمية الدولي 31 '!$C$11:$T$11</f>
        <v>15</v>
      </c>
      <c r="L38" s="682">
        <f>'[2]التنمية الدولي 31 '!$C$11:$T$11</f>
        <v>16</v>
      </c>
      <c r="M38" s="682">
        <f>'[2]التنمية الدولي 31 '!$C$11:$T$11</f>
        <v>2.5</v>
      </c>
      <c r="N38" s="682">
        <f>'[2]التنمية الدولي 31 '!$C$11:$T$11</f>
        <v>3</v>
      </c>
      <c r="O38" s="682">
        <f>'[2]التنمية الدولي 31 '!$C$11:$T$11</f>
        <v>4</v>
      </c>
      <c r="P38" s="682"/>
      <c r="Q38" s="682">
        <f>'[2]التنمية الدولي 31 '!$C$11:$T$11</f>
        <v>12</v>
      </c>
      <c r="R38" s="682">
        <f>'[2]التنمية الدولي 31 '!$C$11:$T$11</f>
        <v>11</v>
      </c>
      <c r="S38" s="682">
        <f>'[2]التنمية الدولي 31 '!$C$11:$T$11</f>
        <v>10</v>
      </c>
      <c r="T38" s="682"/>
    </row>
    <row r="39" spans="1:20" s="38" customFormat="1" ht="42" customHeight="1" thickBot="1">
      <c r="A39" s="461">
        <v>32</v>
      </c>
      <c r="B39" s="367" t="s">
        <v>70</v>
      </c>
      <c r="C39" s="682">
        <f>'[2]ملي ايران 32 '!$C$11:$T$11</f>
        <v>1</v>
      </c>
      <c r="D39" s="682"/>
      <c r="E39" s="682"/>
      <c r="F39" s="682"/>
      <c r="G39" s="682"/>
      <c r="H39" s="682"/>
      <c r="I39" s="682"/>
      <c r="J39" s="682">
        <f>'[2]ملي ايران 32 '!$C$11:$T$11</f>
        <v>9</v>
      </c>
      <c r="K39" s="682">
        <f>'[2]ملي ايران 32 '!$C$11:$T$11</f>
        <v>9</v>
      </c>
      <c r="L39" s="682"/>
      <c r="M39" s="682"/>
      <c r="N39" s="682"/>
      <c r="O39" s="682"/>
      <c r="P39" s="682"/>
      <c r="Q39" s="682"/>
      <c r="R39" s="682"/>
      <c r="S39" s="682"/>
      <c r="T39" s="682"/>
    </row>
    <row r="40" spans="1:20" s="2" customFormat="1" ht="39.75" customHeight="1" thickBot="1">
      <c r="A40" s="461">
        <v>33</v>
      </c>
      <c r="B40" s="367" t="s">
        <v>90</v>
      </c>
      <c r="C40" s="689">
        <v>2</v>
      </c>
      <c r="D40" s="689">
        <v>2.75</v>
      </c>
      <c r="E40" s="689">
        <v>3.5</v>
      </c>
      <c r="F40" s="689">
        <v>3.75</v>
      </c>
      <c r="G40" s="689">
        <v>4</v>
      </c>
      <c r="H40" s="689">
        <v>11</v>
      </c>
      <c r="I40" s="689">
        <v>10</v>
      </c>
      <c r="J40" s="689">
        <v>11</v>
      </c>
      <c r="K40" s="689">
        <v>12</v>
      </c>
      <c r="L40" s="689">
        <v>13</v>
      </c>
      <c r="M40" s="689">
        <v>2</v>
      </c>
      <c r="N40" s="689">
        <v>2.75</v>
      </c>
      <c r="O40" s="689">
        <v>2.75</v>
      </c>
      <c r="P40" s="689">
        <v>3.5</v>
      </c>
      <c r="Q40" s="689">
        <v>10.5</v>
      </c>
      <c r="R40" s="689">
        <v>10.5</v>
      </c>
      <c r="S40" s="689">
        <v>11.5</v>
      </c>
      <c r="T40" s="689">
        <v>12</v>
      </c>
    </row>
    <row r="41" spans="1:20" s="2" customFormat="1" ht="39.75" customHeight="1" thickBot="1">
      <c r="A41" s="461">
        <v>34</v>
      </c>
      <c r="B41" s="367" t="s">
        <v>49</v>
      </c>
      <c r="C41" s="689"/>
      <c r="D41" s="689">
        <f>'[2]البنك اللبناني الفرنسي 34'!$C$11:$T$11</f>
        <v>2</v>
      </c>
      <c r="E41" s="689"/>
      <c r="F41" s="689"/>
      <c r="G41" s="689"/>
      <c r="H41" s="689">
        <f>'[2]البنك اللبناني الفرنسي 34'!$C$11:$T$11</f>
        <v>7.5</v>
      </c>
      <c r="I41" s="689"/>
      <c r="J41" s="689">
        <f>'[2]البنك اللبناني الفرنسي 34'!$C$11:$T$11</f>
        <v>10</v>
      </c>
      <c r="K41" s="689"/>
      <c r="L41" s="689"/>
      <c r="M41" s="689"/>
      <c r="N41" s="689">
        <f>'[2]البنك اللبناني الفرنسي 34'!$C$11:$T$11</f>
        <v>2.25</v>
      </c>
      <c r="O41" s="689">
        <f>'[2]البنك اللبناني الفرنسي 34'!$C$11:$T$11</f>
        <v>2.25</v>
      </c>
      <c r="P41" s="689"/>
      <c r="Q41" s="689">
        <f>'[2]البنك اللبناني الفرنسي 34'!$C$11:$T$11</f>
        <v>8</v>
      </c>
      <c r="R41" s="689"/>
      <c r="S41" s="689"/>
      <c r="T41" s="689"/>
    </row>
    <row r="42" spans="1:20" s="18" customFormat="1" ht="39.75" customHeight="1" thickBot="1">
      <c r="A42" s="461">
        <v>35</v>
      </c>
      <c r="B42" s="368" t="s">
        <v>130</v>
      </c>
      <c r="C42" s="689"/>
      <c r="D42" s="689">
        <f>'[2]فرنسبنك 35 '!$C$11:$T$11</f>
        <v>1.5</v>
      </c>
      <c r="E42" s="689"/>
      <c r="F42" s="689"/>
      <c r="G42" s="689"/>
      <c r="H42" s="689"/>
      <c r="I42" s="689"/>
      <c r="J42" s="689"/>
      <c r="K42" s="689"/>
      <c r="L42" s="689">
        <f>'[2]فرنسبنك 35 '!$C$11:$T$11</f>
        <v>12</v>
      </c>
      <c r="M42" s="689"/>
      <c r="N42" s="689">
        <f>'[2]فرنسبنك 35 '!$C$11:$T$11</f>
        <v>2</v>
      </c>
      <c r="O42" s="689">
        <f>'[2]فرنسبنك 35 '!$C$11:$T$11</f>
        <v>4</v>
      </c>
      <c r="P42" s="689"/>
      <c r="Q42" s="689"/>
      <c r="R42" s="689"/>
      <c r="S42" s="689"/>
      <c r="T42" s="689">
        <f>'[2]فرنسبنك 35 '!$C$11:$T$11</f>
        <v>12</v>
      </c>
    </row>
    <row r="43" spans="1:20" s="18" customFormat="1" ht="63" customHeight="1" thickBot="1">
      <c r="A43" s="461">
        <v>36</v>
      </c>
      <c r="B43" s="368" t="s">
        <v>139</v>
      </c>
      <c r="C43" s="689">
        <v>3.5</v>
      </c>
      <c r="D43" s="689">
        <v>4.5</v>
      </c>
      <c r="E43" s="689">
        <v>5.4</v>
      </c>
      <c r="F43" s="689">
        <v>5.8</v>
      </c>
      <c r="G43" s="689"/>
      <c r="H43" s="689">
        <v>14</v>
      </c>
      <c r="I43" s="689">
        <v>14</v>
      </c>
      <c r="J43" s="689">
        <v>12</v>
      </c>
      <c r="K43" s="689">
        <v>12.5</v>
      </c>
      <c r="L43" s="689">
        <v>13</v>
      </c>
      <c r="M43" s="689">
        <v>2</v>
      </c>
      <c r="N43" s="689">
        <v>2.5</v>
      </c>
      <c r="O43" s="689">
        <v>3</v>
      </c>
      <c r="P43" s="689">
        <v>3.9</v>
      </c>
      <c r="Q43" s="689">
        <v>12</v>
      </c>
      <c r="R43" s="689">
        <v>13</v>
      </c>
      <c r="S43" s="689">
        <v>14</v>
      </c>
      <c r="T43" s="689"/>
    </row>
    <row r="44" spans="1:20" s="18" customFormat="1" ht="39.75" customHeight="1" thickBot="1">
      <c r="A44" s="461">
        <v>37</v>
      </c>
      <c r="B44" s="368" t="s">
        <v>133</v>
      </c>
      <c r="C44" s="689">
        <f>'[2]بيروت والبلاد العربية 37 '!$C$11:$T$11</f>
        <v>4</v>
      </c>
      <c r="D44" s="689">
        <f>'[2]بيروت والبلاد العربية 37 '!$C$11:$T$11</f>
        <v>3.5</v>
      </c>
      <c r="E44" s="689">
        <f>'[2]بيروت والبلاد العربية 37 '!$C$11:$T$11</f>
        <v>4.75</v>
      </c>
      <c r="F44" s="689">
        <f>'[2]بيروت والبلاد العربية 37 '!$C$11:$T$11</f>
        <v>6</v>
      </c>
      <c r="G44" s="689">
        <f>'[2]بيروت والبلاد العربية 37 '!$C$11:$T$11</f>
        <v>7</v>
      </c>
      <c r="H44" s="689">
        <f>'[2]بيروت والبلاد العربية 37 '!$C$11:$T$11</f>
        <v>12</v>
      </c>
      <c r="I44" s="689">
        <f>'[2]بيروت والبلاد العربية 37 '!$C$11:$T$11</f>
        <v>12</v>
      </c>
      <c r="J44" s="689">
        <f>'[2]بيروت والبلاد العربية 37 '!$C$11:$T$11</f>
        <v>13</v>
      </c>
      <c r="K44" s="689">
        <f>'[2]بيروت والبلاد العربية 37 '!$C$11:$T$11</f>
        <v>13.5</v>
      </c>
      <c r="L44" s="689">
        <f>'[2]بيروت والبلاد العربية 37 '!$C$11:$T$11</f>
        <v>14</v>
      </c>
      <c r="M44" s="689">
        <f>'[2]بيروت والبلاد العربية 37 '!$C$11:$T$11</f>
        <v>3</v>
      </c>
      <c r="N44" s="689">
        <f>'[2]بيروت والبلاد العربية 37 '!$C$11:$T$11</f>
        <v>4</v>
      </c>
      <c r="O44" s="689">
        <f>'[2]بيروت والبلاد العربية 37 '!$C$11:$T$11</f>
        <v>5</v>
      </c>
      <c r="P44" s="689">
        <f>'[2]بيروت والبلاد العربية 37 '!$C$11:$T$11</f>
        <v>5.75</v>
      </c>
      <c r="Q44" s="689">
        <f>'[2]بيروت والبلاد العربية 37 '!$C$11:$T$11</f>
        <v>9</v>
      </c>
      <c r="R44" s="689">
        <f>'[2]بيروت والبلاد العربية 37 '!$C$11:$T$11</f>
        <v>10</v>
      </c>
      <c r="S44" s="689">
        <f>'[2]بيروت والبلاد العربية 37 '!$C$11:$T$11</f>
        <v>11</v>
      </c>
      <c r="T44" s="689">
        <f>'[2]بيروت والبلاد العربية 37 '!$C$11:$T$11</f>
        <v>12</v>
      </c>
    </row>
    <row r="45" spans="1:20" s="2" customFormat="1" ht="45.75" customHeight="1" thickBot="1">
      <c r="A45" s="461">
        <v>38</v>
      </c>
      <c r="B45" s="1307" t="s">
        <v>74</v>
      </c>
      <c r="C45" s="689"/>
      <c r="D45" s="689"/>
      <c r="E45" s="689">
        <f>'[2]بارسيان 38 '!$C$11:$T$11</f>
        <v>6</v>
      </c>
      <c r="F45" s="689"/>
      <c r="G45" s="689"/>
      <c r="H45" s="689"/>
      <c r="I45" s="689"/>
      <c r="J45" s="689"/>
      <c r="K45" s="689">
        <v>8</v>
      </c>
      <c r="L45" s="689"/>
      <c r="M45" s="689"/>
      <c r="N45" s="689"/>
      <c r="O45" s="689"/>
      <c r="P45" s="689"/>
      <c r="Q45" s="689"/>
      <c r="R45" s="689"/>
      <c r="S45" s="689"/>
      <c r="T45" s="689"/>
    </row>
    <row r="46" spans="1:20" s="18" customFormat="1" ht="39.75" customHeight="1" thickBot="1">
      <c r="A46" s="461">
        <v>39</v>
      </c>
      <c r="B46" s="367" t="s">
        <v>53</v>
      </c>
      <c r="C46" s="682"/>
      <c r="D46" s="682">
        <f>'[2]لبنان والمهجر 39'!$C$11:$T$11</f>
        <v>3.32</v>
      </c>
      <c r="E46" s="682"/>
      <c r="F46" s="682"/>
      <c r="G46" s="682"/>
      <c r="H46" s="682"/>
      <c r="I46" s="682">
        <f>'[2]لبنان والمهجر 39'!$C$11:$T$11</f>
        <v>9.07</v>
      </c>
      <c r="J46" s="682">
        <f>'[2]لبنان والمهجر 39'!$C$11:$T$11</f>
        <v>11.43</v>
      </c>
      <c r="K46" s="682"/>
      <c r="L46" s="682">
        <f>'[2]لبنان والمهجر 39'!$C$11:$T$11</f>
        <v>11.2</v>
      </c>
      <c r="M46" s="682"/>
      <c r="N46" s="682">
        <f>'[2]لبنان والمهجر 39'!$C$11:$T$11</f>
        <v>3.49</v>
      </c>
      <c r="O46" s="682"/>
      <c r="P46" s="682"/>
      <c r="Q46" s="682"/>
      <c r="R46" s="682"/>
      <c r="S46" s="682">
        <f>'[2]لبنان والمهجر 39'!$S$11</f>
        <v>9</v>
      </c>
      <c r="T46" s="682">
        <f>'[2]لبنان والمهجر 39'!$C$11:$T$11</f>
        <v>8.3</v>
      </c>
    </row>
    <row r="47" spans="1:20" s="136" customFormat="1" ht="48" customHeight="1" thickBot="1">
      <c r="A47" s="461">
        <v>40</v>
      </c>
      <c r="B47" s="375" t="s">
        <v>112</v>
      </c>
      <c r="C47" s="691">
        <f>'[2]بنك عودة 40'!$C$11:$T$11</f>
        <v>4</v>
      </c>
      <c r="D47" s="691">
        <f>'[2]بنك عودة 40'!$C$11:$T$11</f>
        <v>5.2</v>
      </c>
      <c r="E47" s="691">
        <f>'[2]بنك عودة 40'!$C$11:$T$11</f>
        <v>5.3</v>
      </c>
      <c r="F47" s="691"/>
      <c r="G47" s="691"/>
      <c r="H47" s="691">
        <f>'[2]بنك عودة 40'!$C$11:$T$11</f>
        <v>10.5</v>
      </c>
      <c r="I47" s="691"/>
      <c r="J47" s="691">
        <f>'[2]بنك عودة 40'!$C$11:$T$11</f>
        <v>12.5</v>
      </c>
      <c r="K47" s="691">
        <f>'[2]بنك عودة 40'!$C$11:$T$11</f>
        <v>13.5</v>
      </c>
      <c r="L47" s="691"/>
      <c r="M47" s="691">
        <f>'[2]بنك عودة 40'!$C$11:$T$11</f>
        <v>1.5</v>
      </c>
      <c r="N47" s="691">
        <f>'[2]بنك عودة 40'!$C$11:$T$11</f>
        <v>1.9</v>
      </c>
      <c r="O47" s="691">
        <f>'[2]بنك عودة 40'!$C$11:$T$11</f>
        <v>2.58</v>
      </c>
      <c r="P47" s="691">
        <f>'[2]بنك عودة 40'!$C$11:$T$11</f>
        <v>5</v>
      </c>
      <c r="Q47" s="691">
        <f>'[2]بنك عودة 40'!$C$11:$T$11</f>
        <v>9.75</v>
      </c>
      <c r="R47" s="691">
        <f>'[2]بنك عودة 40'!$C$11:$T$11</f>
        <v>10.75</v>
      </c>
      <c r="S47" s="691">
        <f>'[2]بنك عودة 40'!$C$11:$T$11</f>
        <v>10.75</v>
      </c>
      <c r="T47" s="691">
        <f>'[2]بنك عودة 40'!$C$11:$T$11</f>
        <v>11.5</v>
      </c>
    </row>
    <row r="48" spans="1:20" s="136" customFormat="1" ht="48" customHeight="1" thickBot="1">
      <c r="A48" s="461">
        <v>41</v>
      </c>
      <c r="B48" s="467" t="s">
        <v>194</v>
      </c>
      <c r="C48" s="692"/>
      <c r="D48" s="692">
        <f>'[2]بنك مياب 41'!$D$11</f>
        <v>6</v>
      </c>
      <c r="E48" s="692">
        <f>'[2]بنك مياب 41'!$E$11</f>
        <v>6.875</v>
      </c>
      <c r="F48" s="692">
        <f>'[2]بنك مياب 41'!$F$11</f>
        <v>7.75</v>
      </c>
      <c r="G48" s="692"/>
      <c r="H48" s="692"/>
      <c r="I48" s="692"/>
      <c r="J48" s="692"/>
      <c r="K48" s="692"/>
      <c r="L48" s="692">
        <f>'[2]بنك مياب 41'!$L$11</f>
        <v>3.2</v>
      </c>
      <c r="M48" s="692"/>
      <c r="N48" s="692">
        <f>'[2]بنك مياب 41'!$N$11</f>
        <v>3.75</v>
      </c>
      <c r="O48" s="692">
        <f>'[2]بنك مياب 41'!$O$11</f>
        <v>4.25</v>
      </c>
      <c r="P48" s="692"/>
      <c r="Q48" s="692"/>
      <c r="R48" s="692"/>
      <c r="S48" s="692">
        <f>'[2]بنك مياب 41'!$S$11</f>
        <v>0.14</v>
      </c>
      <c r="T48" s="692"/>
    </row>
    <row r="49" spans="1:20" ht="39.75" customHeight="1" thickBot="1">
      <c r="A49" s="846" t="s">
        <v>35</v>
      </c>
      <c r="B49" s="847"/>
      <c r="C49" s="693">
        <f>AVERAGE(C8:C48)</f>
        <v>3.3601515151515153</v>
      </c>
      <c r="D49" s="693">
        <f aca="true" t="shared" si="0" ref="D49:T49">AVERAGE(D8:D48)</f>
        <v>3.963333333333333</v>
      </c>
      <c r="E49" s="693">
        <f t="shared" si="0"/>
        <v>4.932878787878788</v>
      </c>
      <c r="F49" s="693">
        <f t="shared" si="0"/>
        <v>5.601578947368421</v>
      </c>
      <c r="G49" s="693">
        <f t="shared" si="0"/>
        <v>5.5</v>
      </c>
      <c r="H49" s="693">
        <f t="shared" si="0"/>
        <v>13.583333333333334</v>
      </c>
      <c r="I49" s="693">
        <f t="shared" si="0"/>
        <v>13.115</v>
      </c>
      <c r="J49" s="693">
        <f t="shared" si="0"/>
        <v>12.575000000000001</v>
      </c>
      <c r="K49" s="693">
        <f t="shared" si="0"/>
        <v>12.16</v>
      </c>
      <c r="L49" s="693">
        <f t="shared" si="0"/>
        <v>12.304761904761904</v>
      </c>
      <c r="M49" s="693">
        <f t="shared" si="0"/>
        <v>1.8198333333333332</v>
      </c>
      <c r="N49" s="693">
        <f t="shared" si="0"/>
        <v>2.4528125</v>
      </c>
      <c r="O49" s="693">
        <f t="shared" si="0"/>
        <v>2.9309375</v>
      </c>
      <c r="P49" s="693">
        <f t="shared" si="0"/>
        <v>3.4627777777777777</v>
      </c>
      <c r="Q49" s="693">
        <f t="shared" si="0"/>
        <v>12.10030303030303</v>
      </c>
      <c r="R49" s="693">
        <f t="shared" si="0"/>
        <v>11.578636363636363</v>
      </c>
      <c r="S49" s="693">
        <f t="shared" si="0"/>
        <v>10.853043478260869</v>
      </c>
      <c r="T49" s="693">
        <f t="shared" si="0"/>
        <v>11.35</v>
      </c>
    </row>
    <row r="50" spans="1:20" ht="39.75" customHeight="1">
      <c r="A50" s="738" t="s">
        <v>232</v>
      </c>
      <c r="B50" s="738"/>
      <c r="C50" s="738"/>
      <c r="D50" s="738"/>
      <c r="E50" s="738"/>
      <c r="F50" s="738"/>
      <c r="G50" s="738"/>
      <c r="H50" s="738"/>
      <c r="I50" s="738"/>
      <c r="J50" s="738"/>
      <c r="K50" s="738"/>
      <c r="L50" s="738"/>
      <c r="M50" s="738"/>
      <c r="N50" s="738"/>
      <c r="O50" s="738"/>
      <c r="P50" s="738"/>
      <c r="Q50" s="738"/>
      <c r="R50" s="738"/>
      <c r="S50" s="738"/>
      <c r="T50" s="738"/>
    </row>
    <row r="51" spans="1:20" ht="81" customHeight="1">
      <c r="A51" s="739" t="s">
        <v>234</v>
      </c>
      <c r="B51" s="739"/>
      <c r="C51" s="739"/>
      <c r="D51" s="739"/>
      <c r="E51" s="739"/>
      <c r="F51" s="739"/>
      <c r="G51" s="739"/>
      <c r="H51" s="739"/>
      <c r="I51" s="739"/>
      <c r="J51" s="739"/>
      <c r="K51" s="739"/>
      <c r="L51" s="739"/>
      <c r="M51" s="739"/>
      <c r="N51" s="739"/>
      <c r="O51" s="739"/>
      <c r="P51" s="739"/>
      <c r="Q51" s="739"/>
      <c r="R51" s="739"/>
      <c r="S51" s="739"/>
      <c r="T51" s="739"/>
    </row>
    <row r="52" spans="1:20" ht="46.5" customHeight="1">
      <c r="A52" s="831" t="s">
        <v>152</v>
      </c>
      <c r="B52" s="831"/>
      <c r="C52" s="370"/>
      <c r="D52" s="370"/>
      <c r="E52" s="369"/>
      <c r="F52" s="369"/>
      <c r="G52" s="369"/>
      <c r="H52" s="369"/>
      <c r="I52" s="369"/>
      <c r="J52" s="369"/>
      <c r="K52" s="369"/>
      <c r="L52" s="369"/>
      <c r="M52" s="369"/>
      <c r="N52" s="371"/>
      <c r="O52" s="371"/>
      <c r="P52" s="369"/>
      <c r="Q52" s="369"/>
      <c r="R52" s="369"/>
      <c r="S52" s="369"/>
      <c r="T52" s="369"/>
    </row>
    <row r="53" spans="1:20" ht="85.5" customHeight="1">
      <c r="A53" s="831"/>
      <c r="B53" s="831"/>
      <c r="C53" s="370"/>
      <c r="D53" s="370"/>
      <c r="E53" s="372"/>
      <c r="F53" s="372"/>
      <c r="G53" s="372"/>
      <c r="H53" s="372"/>
      <c r="I53" s="372"/>
      <c r="J53" s="372"/>
      <c r="K53" s="372"/>
      <c r="L53" s="372"/>
      <c r="M53" s="372"/>
      <c r="N53" s="372"/>
      <c r="O53" s="372"/>
      <c r="P53" s="372"/>
      <c r="Q53" s="372"/>
      <c r="R53" s="372"/>
      <c r="S53" s="372"/>
      <c r="T53" s="372"/>
    </row>
    <row r="54" spans="1:20" ht="83.25" customHeight="1" thickBot="1">
      <c r="A54" s="834" t="s">
        <v>169</v>
      </c>
      <c r="B54" s="834"/>
      <c r="C54" s="834"/>
      <c r="D54" s="834"/>
      <c r="E54" s="834"/>
      <c r="F54" s="834"/>
      <c r="G54" s="834"/>
      <c r="H54" s="834"/>
      <c r="I54" s="834"/>
      <c r="J54" s="834"/>
      <c r="K54" s="834"/>
      <c r="L54" s="834"/>
      <c r="M54" s="834"/>
      <c r="N54" s="834"/>
      <c r="O54" s="834"/>
      <c r="P54" s="834"/>
      <c r="Q54" s="834"/>
      <c r="R54" s="834"/>
      <c r="S54" s="834"/>
      <c r="T54" s="834"/>
    </row>
    <row r="55" spans="1:20" ht="45.75" customHeight="1" thickBot="1" thickTop="1">
      <c r="A55" s="849" t="s">
        <v>0</v>
      </c>
      <c r="B55" s="849"/>
      <c r="C55" s="843" t="s">
        <v>55</v>
      </c>
      <c r="D55" s="844"/>
      <c r="E55" s="844"/>
      <c r="F55" s="844"/>
      <c r="G55" s="844"/>
      <c r="H55" s="844"/>
      <c r="I55" s="844"/>
      <c r="J55" s="844"/>
      <c r="K55" s="844"/>
      <c r="L55" s="844"/>
      <c r="M55" s="844" t="s">
        <v>2</v>
      </c>
      <c r="N55" s="844"/>
      <c r="O55" s="844"/>
      <c r="P55" s="844"/>
      <c r="Q55" s="844"/>
      <c r="R55" s="844"/>
      <c r="S55" s="844"/>
      <c r="T55" s="848"/>
    </row>
    <row r="56" spans="1:20" ht="66" customHeight="1" thickBot="1">
      <c r="A56" s="850"/>
      <c r="B56" s="850"/>
      <c r="C56" s="845" t="s">
        <v>3</v>
      </c>
      <c r="D56" s="832"/>
      <c r="E56" s="832"/>
      <c r="F56" s="832"/>
      <c r="G56" s="832"/>
      <c r="H56" s="832" t="s">
        <v>4</v>
      </c>
      <c r="I56" s="832"/>
      <c r="J56" s="832"/>
      <c r="K56" s="832"/>
      <c r="L56" s="832"/>
      <c r="M56" s="832" t="s">
        <v>5</v>
      </c>
      <c r="N56" s="832"/>
      <c r="O56" s="832"/>
      <c r="P56" s="832"/>
      <c r="Q56" s="832" t="s">
        <v>145</v>
      </c>
      <c r="R56" s="832"/>
      <c r="S56" s="832"/>
      <c r="T56" s="833"/>
    </row>
    <row r="57" spans="1:20" ht="62.25" customHeight="1" thickBot="1">
      <c r="A57" s="850"/>
      <c r="B57" s="850"/>
      <c r="C57" s="840" t="s">
        <v>7</v>
      </c>
      <c r="D57" s="832" t="s">
        <v>8</v>
      </c>
      <c r="E57" s="832"/>
      <c r="F57" s="832"/>
      <c r="G57" s="832"/>
      <c r="H57" s="840" t="s">
        <v>9</v>
      </c>
      <c r="I57" s="840" t="s">
        <v>10</v>
      </c>
      <c r="J57" s="832" t="s">
        <v>11</v>
      </c>
      <c r="K57" s="832"/>
      <c r="L57" s="832"/>
      <c r="M57" s="840" t="s">
        <v>36</v>
      </c>
      <c r="N57" s="832" t="s">
        <v>12</v>
      </c>
      <c r="O57" s="832"/>
      <c r="P57" s="832"/>
      <c r="Q57" s="832" t="s">
        <v>11</v>
      </c>
      <c r="R57" s="832"/>
      <c r="S57" s="832"/>
      <c r="T57" s="833"/>
    </row>
    <row r="58" spans="1:20" ht="139.5" customHeight="1">
      <c r="A58" s="850"/>
      <c r="B58" s="850"/>
      <c r="C58" s="841"/>
      <c r="D58" s="840" t="s">
        <v>13</v>
      </c>
      <c r="E58" s="840" t="s">
        <v>14</v>
      </c>
      <c r="F58" s="840" t="s">
        <v>15</v>
      </c>
      <c r="G58" s="840" t="s">
        <v>16</v>
      </c>
      <c r="H58" s="841"/>
      <c r="I58" s="841"/>
      <c r="J58" s="840" t="s">
        <v>17</v>
      </c>
      <c r="K58" s="840" t="s">
        <v>18</v>
      </c>
      <c r="L58" s="840" t="s">
        <v>19</v>
      </c>
      <c r="M58" s="841"/>
      <c r="N58" s="840" t="s">
        <v>20</v>
      </c>
      <c r="O58" s="840" t="s">
        <v>21</v>
      </c>
      <c r="P58" s="840" t="s">
        <v>22</v>
      </c>
      <c r="Q58" s="840" t="s">
        <v>23</v>
      </c>
      <c r="R58" s="840" t="s">
        <v>24</v>
      </c>
      <c r="S58" s="840" t="s">
        <v>25</v>
      </c>
      <c r="T58" s="840" t="s">
        <v>37</v>
      </c>
    </row>
    <row r="59" spans="1:21" ht="75.75" customHeight="1" thickBot="1">
      <c r="A59" s="851"/>
      <c r="B59" s="851"/>
      <c r="C59" s="842"/>
      <c r="D59" s="842"/>
      <c r="E59" s="842"/>
      <c r="F59" s="842"/>
      <c r="G59" s="842"/>
      <c r="H59" s="842"/>
      <c r="I59" s="842"/>
      <c r="J59" s="842"/>
      <c r="K59" s="842"/>
      <c r="L59" s="842"/>
      <c r="M59" s="842"/>
      <c r="N59" s="842"/>
      <c r="O59" s="842"/>
      <c r="P59" s="842"/>
      <c r="Q59" s="842"/>
      <c r="R59" s="842"/>
      <c r="S59" s="842"/>
      <c r="T59" s="842"/>
      <c r="U59" s="2" t="s">
        <v>47</v>
      </c>
    </row>
    <row r="60" spans="1:20" ht="43.5" customHeight="1" thickBot="1">
      <c r="A60" s="299">
        <v>1</v>
      </c>
      <c r="B60" s="300" t="s">
        <v>131</v>
      </c>
      <c r="C60" s="468">
        <v>4</v>
      </c>
      <c r="D60" s="468">
        <v>5</v>
      </c>
      <c r="E60" s="468">
        <v>6</v>
      </c>
      <c r="F60" s="468">
        <v>7</v>
      </c>
      <c r="G60" s="468"/>
      <c r="H60" s="468"/>
      <c r="I60" s="468"/>
      <c r="J60" s="468"/>
      <c r="K60" s="468">
        <v>6</v>
      </c>
      <c r="L60" s="468">
        <v>6</v>
      </c>
      <c r="M60" s="468">
        <v>1</v>
      </c>
      <c r="N60" s="468">
        <v>1</v>
      </c>
      <c r="O60" s="468">
        <v>1.5</v>
      </c>
      <c r="P60" s="346"/>
      <c r="Q60" s="346"/>
      <c r="R60" s="346"/>
      <c r="S60" s="346"/>
      <c r="T60" s="346"/>
    </row>
    <row r="61" spans="1:24" ht="50.25" customHeight="1" thickBot="1">
      <c r="A61" s="161">
        <v>2</v>
      </c>
      <c r="B61" s="162" t="s">
        <v>52</v>
      </c>
      <c r="C61" s="469">
        <v>3</v>
      </c>
      <c r="D61" s="469">
        <v>2</v>
      </c>
      <c r="E61" s="469">
        <v>3</v>
      </c>
      <c r="F61" s="469">
        <v>4</v>
      </c>
      <c r="G61" s="469"/>
      <c r="H61" s="469">
        <v>14</v>
      </c>
      <c r="I61" s="469">
        <v>14</v>
      </c>
      <c r="J61" s="469">
        <v>8</v>
      </c>
      <c r="K61" s="469">
        <v>10</v>
      </c>
      <c r="L61" s="469">
        <v>12</v>
      </c>
      <c r="M61" s="469"/>
      <c r="N61" s="469"/>
      <c r="O61" s="469"/>
      <c r="P61" s="347"/>
      <c r="Q61" s="347"/>
      <c r="R61" s="347"/>
      <c r="S61" s="347"/>
      <c r="T61" s="347"/>
      <c r="U61" s="8"/>
      <c r="V61" s="8"/>
      <c r="W61" s="8"/>
      <c r="X61" s="8"/>
    </row>
    <row r="62" spans="1:24" ht="45" customHeight="1" thickBot="1">
      <c r="A62" s="163">
        <v>3</v>
      </c>
      <c r="B62" s="162" t="s">
        <v>135</v>
      </c>
      <c r="C62" s="469">
        <v>3</v>
      </c>
      <c r="D62" s="469">
        <v>3.5</v>
      </c>
      <c r="E62" s="469">
        <v>4</v>
      </c>
      <c r="F62" s="469">
        <v>5</v>
      </c>
      <c r="G62" s="469"/>
      <c r="H62" s="469">
        <v>10</v>
      </c>
      <c r="I62" s="469">
        <v>10</v>
      </c>
      <c r="J62" s="469">
        <v>8</v>
      </c>
      <c r="K62" s="469">
        <v>10</v>
      </c>
      <c r="L62" s="469">
        <v>10</v>
      </c>
      <c r="M62" s="469"/>
      <c r="N62" s="469"/>
      <c r="O62" s="469"/>
      <c r="P62" s="347"/>
      <c r="Q62" s="347"/>
      <c r="R62" s="347"/>
      <c r="S62" s="347"/>
      <c r="T62" s="347"/>
      <c r="U62" s="4"/>
      <c r="V62" s="4"/>
      <c r="W62" s="4"/>
      <c r="X62" s="4"/>
    </row>
    <row r="63" spans="1:24" ht="48.75" customHeight="1" thickBot="1">
      <c r="A63" s="836" t="s">
        <v>39</v>
      </c>
      <c r="B63" s="837"/>
      <c r="C63" s="470">
        <v>3.3333333333333335</v>
      </c>
      <c r="D63" s="470">
        <v>3.5</v>
      </c>
      <c r="E63" s="470">
        <v>4.333333333333333</v>
      </c>
      <c r="F63" s="470">
        <v>5.333333333333333</v>
      </c>
      <c r="G63" s="470"/>
      <c r="H63" s="470">
        <v>12</v>
      </c>
      <c r="I63" s="470">
        <v>12</v>
      </c>
      <c r="J63" s="470">
        <v>8</v>
      </c>
      <c r="K63" s="470">
        <v>8.666666666666666</v>
      </c>
      <c r="L63" s="470">
        <v>9.333333333333334</v>
      </c>
      <c r="M63" s="470">
        <v>1</v>
      </c>
      <c r="N63" s="470">
        <v>1</v>
      </c>
      <c r="O63" s="470">
        <v>1.5</v>
      </c>
      <c r="P63" s="322"/>
      <c r="Q63" s="322"/>
      <c r="R63" s="322"/>
      <c r="S63" s="322"/>
      <c r="T63" s="322"/>
      <c r="U63" s="4"/>
      <c r="V63" s="3"/>
      <c r="W63" s="3"/>
      <c r="X63" s="3"/>
    </row>
    <row r="64" spans="1:24" ht="140.25" customHeight="1">
      <c r="A64" s="838" t="s">
        <v>142</v>
      </c>
      <c r="B64" s="838"/>
      <c r="C64" s="164"/>
      <c r="D64" s="164"/>
      <c r="E64" s="164"/>
      <c r="F64" s="164"/>
      <c r="G64" s="164"/>
      <c r="H64" s="164"/>
      <c r="I64" s="164"/>
      <c r="J64" s="164"/>
      <c r="K64" s="164"/>
      <c r="L64" s="164"/>
      <c r="M64" s="164"/>
      <c r="N64" s="164"/>
      <c r="O64" s="164"/>
      <c r="P64" s="164"/>
      <c r="Q64" s="164"/>
      <c r="R64" s="164"/>
      <c r="S64" s="164"/>
      <c r="T64" s="164"/>
      <c r="U64" s="4"/>
      <c r="V64" s="3"/>
      <c r="W64" s="3"/>
      <c r="X64" s="3"/>
    </row>
    <row r="65" spans="1:20" ht="42" customHeight="1">
      <c r="A65" s="839" t="s">
        <v>209</v>
      </c>
      <c r="B65" s="839"/>
      <c r="C65" s="839"/>
      <c r="D65" s="839"/>
      <c r="E65" s="839"/>
      <c r="F65" s="839"/>
      <c r="G65" s="839"/>
      <c r="H65" s="839"/>
      <c r="I65" s="839"/>
      <c r="J65" s="839"/>
      <c r="K65" s="839"/>
      <c r="L65" s="839"/>
      <c r="M65" s="839"/>
      <c r="N65" s="839"/>
      <c r="O65" s="839"/>
      <c r="P65" s="839"/>
      <c r="Q65" s="839"/>
      <c r="R65" s="839"/>
      <c r="S65" s="839"/>
      <c r="T65" s="839"/>
    </row>
    <row r="66" spans="1:20" ht="54.75" customHeight="1">
      <c r="A66" s="835"/>
      <c r="B66" s="835"/>
      <c r="C66" s="835"/>
      <c r="D66" s="835"/>
      <c r="E66" s="835"/>
      <c r="F66" s="835"/>
      <c r="G66" s="835"/>
      <c r="H66" s="835"/>
      <c r="I66" s="835"/>
      <c r="J66" s="835"/>
      <c r="K66" s="835"/>
      <c r="L66" s="835"/>
      <c r="M66" s="835"/>
      <c r="N66" s="835"/>
      <c r="O66" s="835"/>
      <c r="P66" s="835"/>
      <c r="Q66" s="835"/>
      <c r="R66" s="835"/>
      <c r="S66" s="835"/>
      <c r="T66" s="835"/>
    </row>
    <row r="67" spans="1:20" ht="54.75" customHeight="1">
      <c r="A67" s="835"/>
      <c r="B67" s="835"/>
      <c r="C67" s="835"/>
      <c r="D67" s="835"/>
      <c r="E67" s="835"/>
      <c r="F67" s="835"/>
      <c r="G67" s="835"/>
      <c r="H67" s="835"/>
      <c r="I67" s="835"/>
      <c r="J67" s="835"/>
      <c r="K67" s="835"/>
      <c r="L67" s="835"/>
      <c r="M67" s="835"/>
      <c r="N67" s="835"/>
      <c r="O67" s="835"/>
      <c r="P67" s="835"/>
      <c r="Q67" s="835"/>
      <c r="R67" s="835"/>
      <c r="S67" s="835"/>
      <c r="T67" s="835"/>
    </row>
    <row r="68" spans="2:20" ht="30">
      <c r="B68" s="11"/>
      <c r="C68" s="11"/>
      <c r="D68" s="11"/>
      <c r="E68" s="11"/>
      <c r="F68" s="11"/>
      <c r="G68" s="11"/>
      <c r="H68" s="11"/>
      <c r="I68" s="11"/>
      <c r="J68" s="11"/>
      <c r="K68" s="11"/>
      <c r="L68" s="11"/>
      <c r="M68" s="11"/>
      <c r="N68" s="11"/>
      <c r="O68" s="11"/>
      <c r="P68" s="11"/>
      <c r="Q68" s="11"/>
      <c r="R68" s="11"/>
      <c r="S68" s="11"/>
      <c r="T68" s="11"/>
    </row>
    <row r="69" spans="2:20" ht="30">
      <c r="B69" s="11"/>
      <c r="C69" s="11"/>
      <c r="D69" s="11"/>
      <c r="E69" s="11"/>
      <c r="F69" s="11"/>
      <c r="G69" s="11"/>
      <c r="H69" s="11"/>
      <c r="I69" s="11"/>
      <c r="J69" s="11"/>
      <c r="K69" s="11"/>
      <c r="L69" s="11"/>
      <c r="M69" s="11"/>
      <c r="N69" s="11"/>
      <c r="O69" s="11"/>
      <c r="P69" s="11"/>
      <c r="Q69" s="11"/>
      <c r="R69" s="11"/>
      <c r="S69" s="11"/>
      <c r="T69" s="11"/>
    </row>
    <row r="70" spans="2:20" ht="30">
      <c r="B70" s="11"/>
      <c r="C70" s="11"/>
      <c r="D70" s="11"/>
      <c r="E70" s="11"/>
      <c r="F70" s="11"/>
      <c r="G70" s="11"/>
      <c r="H70" s="11"/>
      <c r="I70" s="11"/>
      <c r="J70" s="11"/>
      <c r="K70" s="11"/>
      <c r="L70" s="11"/>
      <c r="M70" s="11"/>
      <c r="N70" s="11"/>
      <c r="O70" s="11"/>
      <c r="P70" s="11"/>
      <c r="Q70" s="11"/>
      <c r="R70" s="11"/>
      <c r="S70" s="11"/>
      <c r="T70" s="11"/>
    </row>
    <row r="71" spans="2:20" ht="30">
      <c r="B71" s="11"/>
      <c r="C71" s="11"/>
      <c r="D71" s="11"/>
      <c r="E71" s="11"/>
      <c r="F71" s="11"/>
      <c r="G71" s="11"/>
      <c r="H71" s="11"/>
      <c r="I71" s="11"/>
      <c r="J71" s="11"/>
      <c r="K71" s="11"/>
      <c r="L71" s="11"/>
      <c r="M71" s="11"/>
      <c r="N71" s="11"/>
      <c r="O71" s="11"/>
      <c r="P71" s="11"/>
      <c r="Q71" s="11"/>
      <c r="R71" s="11"/>
      <c r="S71" s="11"/>
      <c r="T71" s="11"/>
    </row>
    <row r="72" ht="30">
      <c r="B72" s="40"/>
    </row>
    <row r="73" ht="30">
      <c r="B73" s="41"/>
    </row>
    <row r="74" ht="30">
      <c r="B74" s="42"/>
    </row>
    <row r="75" ht="30">
      <c r="B75" s="42"/>
    </row>
    <row r="76" ht="30">
      <c r="B76" s="43"/>
    </row>
    <row r="77" ht="30">
      <c r="B77" s="44"/>
    </row>
  </sheetData>
  <sheetProtection/>
  <mergeCells count="70">
    <mergeCell ref="T58:T59"/>
    <mergeCell ref="M57:M59"/>
    <mergeCell ref="N58:N59"/>
    <mergeCell ref="O58:O59"/>
    <mergeCell ref="P58:P59"/>
    <mergeCell ref="Q58:Q59"/>
    <mergeCell ref="N57:P57"/>
    <mergeCell ref="A55:B59"/>
    <mergeCell ref="C57:C59"/>
    <mergeCell ref="D58:D59"/>
    <mergeCell ref="E58:E59"/>
    <mergeCell ref="F58:F59"/>
    <mergeCell ref="J58:J59"/>
    <mergeCell ref="G58:G59"/>
    <mergeCell ref="I57:I59"/>
    <mergeCell ref="M55:T55"/>
    <mergeCell ref="R58:R59"/>
    <mergeCell ref="P6:P7"/>
    <mergeCell ref="R6:R7"/>
    <mergeCell ref="S6:S7"/>
    <mergeCell ref="T6:T7"/>
    <mergeCell ref="K58:K59"/>
    <mergeCell ref="L58:L59"/>
    <mergeCell ref="S58:S59"/>
    <mergeCell ref="A3:B7"/>
    <mergeCell ref="C5:C7"/>
    <mergeCell ref="D6:D7"/>
    <mergeCell ref="E6:E7"/>
    <mergeCell ref="F6:F7"/>
    <mergeCell ref="A49:B49"/>
    <mergeCell ref="J57:L57"/>
    <mergeCell ref="H57:H59"/>
    <mergeCell ref="Q6:Q7"/>
    <mergeCell ref="C55:L55"/>
    <mergeCell ref="C56:G56"/>
    <mergeCell ref="H56:L56"/>
    <mergeCell ref="M5:M7"/>
    <mergeCell ref="N6:N7"/>
    <mergeCell ref="O6:O7"/>
    <mergeCell ref="D57:G57"/>
    <mergeCell ref="M3:T3"/>
    <mergeCell ref="C4:G4"/>
    <mergeCell ref="A54:T54"/>
    <mergeCell ref="A66:T66"/>
    <mergeCell ref="A67:T67"/>
    <mergeCell ref="A63:B63"/>
    <mergeCell ref="A64:B64"/>
    <mergeCell ref="M56:P56"/>
    <mergeCell ref="Q56:T56"/>
    <mergeCell ref="A65:T65"/>
    <mergeCell ref="L6:L7"/>
    <mergeCell ref="G6:G7"/>
    <mergeCell ref="A1:B1"/>
    <mergeCell ref="A52:B53"/>
    <mergeCell ref="Q57:T57"/>
    <mergeCell ref="M4:P4"/>
    <mergeCell ref="Q4:T4"/>
    <mergeCell ref="B2:T2"/>
    <mergeCell ref="N5:P5"/>
    <mergeCell ref="Q5:T5"/>
    <mergeCell ref="A51:T51"/>
    <mergeCell ref="A50:T50"/>
    <mergeCell ref="D5:G5"/>
    <mergeCell ref="J5:L5"/>
    <mergeCell ref="C3:L3"/>
    <mergeCell ref="H4:L4"/>
    <mergeCell ref="H5:H7"/>
    <mergeCell ref="I5:I7"/>
    <mergeCell ref="J6:J7"/>
    <mergeCell ref="K6:K7"/>
  </mergeCells>
  <printOptions horizontalCentered="1"/>
  <pageMargins left="0" right="0" top="0" bottom="0" header="0" footer="0"/>
  <pageSetup fitToWidth="2" fitToHeight="1" horizontalDpi="600" verticalDpi="600" orientation="landscape" scale="32" r:id="rId4"/>
  <rowBreaks count="1" manualBreakCount="1">
    <brk id="50" max="22" man="1"/>
  </rowBreaks>
  <drawing r:id="rId3"/>
  <legacyDrawing r:id="rId2"/>
</worksheet>
</file>

<file path=xl/worksheets/sheet6.xml><?xml version="1.0" encoding="utf-8"?>
<worksheet xmlns="http://schemas.openxmlformats.org/spreadsheetml/2006/main" xmlns:r="http://schemas.openxmlformats.org/officeDocument/2006/relationships">
  <sheetPr codeName="Sheet5"/>
  <dimension ref="A1:AL79"/>
  <sheetViews>
    <sheetView zoomScale="30" zoomScaleNormal="30" zoomScaleSheetLayoutView="35" zoomScalePageLayoutView="0" workbookViewId="0" topLeftCell="A37">
      <selection activeCell="A1" sqref="A1:U49"/>
    </sheetView>
  </sheetViews>
  <sheetFormatPr defaultColWidth="9.140625" defaultRowHeight="12.75"/>
  <cols>
    <col min="1" max="1" width="13.140625" style="10" customWidth="1"/>
    <col min="2" max="2" width="98.00390625" style="10" customWidth="1"/>
    <col min="3" max="3" width="21.140625" style="10" customWidth="1"/>
    <col min="4" max="4" width="20.28125" style="10" customWidth="1"/>
    <col min="5" max="5" width="17.28125" style="10" customWidth="1"/>
    <col min="6" max="6" width="18.28125" style="10" customWidth="1"/>
    <col min="7" max="7" width="16.28125" style="10" customWidth="1"/>
    <col min="8" max="8" width="21.8515625" style="10" customWidth="1"/>
    <col min="9" max="9" width="23.8515625" style="10" customWidth="1"/>
    <col min="10" max="10" width="17.00390625" style="10" customWidth="1"/>
    <col min="11" max="11" width="23.140625" style="10" customWidth="1"/>
    <col min="12" max="12" width="21.421875" style="10" customWidth="1"/>
    <col min="13" max="13" width="17.28125" style="10" customWidth="1"/>
    <col min="14" max="14" width="19.140625" style="10" customWidth="1"/>
    <col min="15" max="15" width="16.57421875" style="10" customWidth="1"/>
    <col min="16" max="16" width="17.8515625" style="10" customWidth="1"/>
    <col min="17" max="17" width="20.28125" style="10" customWidth="1"/>
    <col min="18" max="18" width="20.57421875" style="10" customWidth="1"/>
    <col min="19" max="19" width="19.8515625" style="10" customWidth="1"/>
    <col min="20" max="20" width="21.57421875" style="10" customWidth="1"/>
    <col min="21" max="21" width="0.42578125" style="0" hidden="1" customWidth="1"/>
  </cols>
  <sheetData>
    <row r="1" spans="1:21" ht="106.5" customHeight="1">
      <c r="A1" s="1282" t="s">
        <v>153</v>
      </c>
      <c r="B1" s="1282"/>
      <c r="C1" s="1308"/>
      <c r="D1" s="1308"/>
      <c r="E1" s="1308"/>
      <c r="F1" s="1308"/>
      <c r="G1" s="1308"/>
      <c r="H1" s="1308"/>
      <c r="I1" s="1309"/>
      <c r="J1" s="1309"/>
      <c r="K1" s="1309"/>
      <c r="L1" s="1309"/>
      <c r="M1" s="1309"/>
      <c r="N1" s="1309"/>
      <c r="O1" s="1309"/>
      <c r="P1" s="1309"/>
      <c r="Q1" s="1309"/>
      <c r="R1" s="1310"/>
      <c r="S1" s="1310"/>
      <c r="T1" s="1310"/>
      <c r="U1" s="1311"/>
    </row>
    <row r="2" spans="1:21" ht="69.75" customHeight="1" thickBot="1">
      <c r="A2" s="1312"/>
      <c r="B2" s="1313" t="s">
        <v>160</v>
      </c>
      <c r="C2" s="1313"/>
      <c r="D2" s="1313"/>
      <c r="E2" s="1313"/>
      <c r="F2" s="1313"/>
      <c r="G2" s="1313"/>
      <c r="H2" s="1313"/>
      <c r="I2" s="1313"/>
      <c r="J2" s="1313"/>
      <c r="K2" s="1313"/>
      <c r="L2" s="1313"/>
      <c r="M2" s="1313"/>
      <c r="N2" s="1313"/>
      <c r="O2" s="1313"/>
      <c r="P2" s="1313"/>
      <c r="Q2" s="1313"/>
      <c r="R2" s="1313"/>
      <c r="S2" s="1313"/>
      <c r="T2" s="1313"/>
      <c r="U2" s="1313"/>
    </row>
    <row r="3" spans="1:21" s="1" customFormat="1" ht="38.25" customHeight="1">
      <c r="A3" s="781" t="s">
        <v>0</v>
      </c>
      <c r="B3" s="782"/>
      <c r="C3" s="1286" t="s">
        <v>55</v>
      </c>
      <c r="D3" s="1287"/>
      <c r="E3" s="1287"/>
      <c r="F3" s="1287"/>
      <c r="G3" s="1287"/>
      <c r="H3" s="1287"/>
      <c r="I3" s="1287"/>
      <c r="J3" s="1287"/>
      <c r="K3" s="1287"/>
      <c r="L3" s="1288"/>
      <c r="M3" s="1286" t="s">
        <v>2</v>
      </c>
      <c r="N3" s="1287"/>
      <c r="O3" s="1287"/>
      <c r="P3" s="1287"/>
      <c r="Q3" s="1287"/>
      <c r="R3" s="1287"/>
      <c r="S3" s="1287"/>
      <c r="T3" s="1288"/>
      <c r="U3" s="1314"/>
    </row>
    <row r="4" spans="1:21" s="1" customFormat="1" ht="38.25" customHeight="1">
      <c r="A4" s="783"/>
      <c r="B4" s="784"/>
      <c r="C4" s="1289" t="s">
        <v>3</v>
      </c>
      <c r="D4" s="1290"/>
      <c r="E4" s="1290"/>
      <c r="F4" s="1290"/>
      <c r="G4" s="1291"/>
      <c r="H4" s="1289" t="s">
        <v>40</v>
      </c>
      <c r="I4" s="1290"/>
      <c r="J4" s="1290"/>
      <c r="K4" s="1290"/>
      <c r="L4" s="1291"/>
      <c r="M4" s="1289" t="s">
        <v>5</v>
      </c>
      <c r="N4" s="1290"/>
      <c r="O4" s="1290"/>
      <c r="P4" s="1291"/>
      <c r="Q4" s="1289" t="s">
        <v>40</v>
      </c>
      <c r="R4" s="1290"/>
      <c r="S4" s="1290"/>
      <c r="T4" s="1291"/>
      <c r="U4" s="1314"/>
    </row>
    <row r="5" spans="1:21" s="1" customFormat="1" ht="40.5" customHeight="1">
      <c r="A5" s="783"/>
      <c r="B5" s="784"/>
      <c r="C5" s="1292" t="s">
        <v>7</v>
      </c>
      <c r="D5" s="1289" t="s">
        <v>8</v>
      </c>
      <c r="E5" s="1290"/>
      <c r="F5" s="1290"/>
      <c r="G5" s="1291"/>
      <c r="H5" s="1293" t="s">
        <v>121</v>
      </c>
      <c r="I5" s="1292" t="s">
        <v>57</v>
      </c>
      <c r="J5" s="1289" t="s">
        <v>11</v>
      </c>
      <c r="K5" s="1290"/>
      <c r="L5" s="1291"/>
      <c r="M5" s="1292" t="s">
        <v>36</v>
      </c>
      <c r="N5" s="1289" t="s">
        <v>12</v>
      </c>
      <c r="O5" s="1290"/>
      <c r="P5" s="1291"/>
      <c r="Q5" s="1289" t="s">
        <v>11</v>
      </c>
      <c r="R5" s="1290"/>
      <c r="S5" s="1290"/>
      <c r="T5" s="1291"/>
      <c r="U5" s="1315"/>
    </row>
    <row r="6" spans="1:21" s="1" customFormat="1" ht="198" customHeight="1">
      <c r="A6" s="783"/>
      <c r="B6" s="784"/>
      <c r="C6" s="1294"/>
      <c r="D6" s="1292" t="s">
        <v>13</v>
      </c>
      <c r="E6" s="1292" t="s">
        <v>14</v>
      </c>
      <c r="F6" s="1292" t="s">
        <v>15</v>
      </c>
      <c r="G6" s="1292" t="s">
        <v>16</v>
      </c>
      <c r="H6" s="1295"/>
      <c r="I6" s="1294"/>
      <c r="J6" s="1292" t="s">
        <v>17</v>
      </c>
      <c r="K6" s="1292" t="s">
        <v>18</v>
      </c>
      <c r="L6" s="1292" t="s">
        <v>19</v>
      </c>
      <c r="M6" s="1294"/>
      <c r="N6" s="1292" t="s">
        <v>20</v>
      </c>
      <c r="O6" s="1292" t="s">
        <v>21</v>
      </c>
      <c r="P6" s="1292" t="s">
        <v>22</v>
      </c>
      <c r="Q6" s="1292" t="s">
        <v>23</v>
      </c>
      <c r="R6" s="1292" t="s">
        <v>24</v>
      </c>
      <c r="S6" s="1292" t="s">
        <v>25</v>
      </c>
      <c r="T6" s="1292" t="s">
        <v>58</v>
      </c>
      <c r="U6" s="1315"/>
    </row>
    <row r="7" spans="1:21" s="1" customFormat="1" ht="93.75" customHeight="1" thickBot="1">
      <c r="A7" s="1296"/>
      <c r="B7" s="1297"/>
      <c r="C7" s="1298"/>
      <c r="D7" s="1298"/>
      <c r="E7" s="1298"/>
      <c r="F7" s="1298"/>
      <c r="G7" s="1298"/>
      <c r="H7" s="1299"/>
      <c r="I7" s="1298"/>
      <c r="J7" s="1298"/>
      <c r="K7" s="1298"/>
      <c r="L7" s="1298"/>
      <c r="M7" s="1298"/>
      <c r="N7" s="1298"/>
      <c r="O7" s="1298"/>
      <c r="P7" s="1298"/>
      <c r="Q7" s="1298"/>
      <c r="R7" s="1298"/>
      <c r="S7" s="1298"/>
      <c r="T7" s="1298"/>
      <c r="U7" s="1315"/>
    </row>
    <row r="8" spans="1:22" s="88" customFormat="1" ht="46.5" customHeight="1" thickBot="1">
      <c r="A8" s="504">
        <v>1</v>
      </c>
      <c r="B8" s="505" t="s">
        <v>26</v>
      </c>
      <c r="C8" s="679">
        <f>'[3]الرافدين 1 '!$C$12:$S$12</f>
        <v>4</v>
      </c>
      <c r="D8" s="679">
        <f>'[3]الرافدين 1 '!$C$12:$S$12</f>
        <v>4.5</v>
      </c>
      <c r="E8" s="679">
        <f>'[3]الرافدين 1 '!$C$12:$S$12</f>
        <v>5</v>
      </c>
      <c r="F8" s="679">
        <f>'[3]الرافدين 1 '!$C$12:$S$12</f>
        <v>5.75</v>
      </c>
      <c r="G8" s="679"/>
      <c r="H8" s="679"/>
      <c r="I8" s="679"/>
      <c r="J8" s="679">
        <f>'[3]الرافدين 1 '!$C$12:$S$12</f>
        <v>9</v>
      </c>
      <c r="K8" s="679">
        <f>'[3]الرافدين 1 '!$C$12:$S$12</f>
        <v>10</v>
      </c>
      <c r="L8" s="679">
        <f>'[3]الرافدين 1 '!$C$12:$S$12</f>
        <v>11</v>
      </c>
      <c r="M8" s="679">
        <f>'[3]الرافدين 1 '!$C$12:$S$12</f>
        <v>1</v>
      </c>
      <c r="N8" s="679">
        <f>'[3]الرافدين 1 '!$C$12:$S$12</f>
        <v>1.5</v>
      </c>
      <c r="O8" s="679">
        <f>'[3]الرافدين 1 '!$C$12:$S$12</f>
        <v>1.75</v>
      </c>
      <c r="P8" s="679">
        <f>'[3]الرافدين 1 '!$C$12:$S$12</f>
        <v>3.25</v>
      </c>
      <c r="Q8" s="679">
        <f>'[3]الرافدين 1 '!$C$12:$S$12</f>
        <v>8</v>
      </c>
      <c r="R8" s="679">
        <f>'[3]الرافدين 1 '!$C$12:$S$12</f>
        <v>9</v>
      </c>
      <c r="S8" s="679">
        <f>'[3]الرافدين 1 '!$C$12:$S$12</f>
        <v>10</v>
      </c>
      <c r="T8" s="679"/>
      <c r="U8" s="348" t="e">
        <f>'[1]الرافدين 1 '!$C$12:$S$12</f>
        <v>#VALUE!</v>
      </c>
      <c r="V8" s="374"/>
    </row>
    <row r="9" spans="1:21" s="88" customFormat="1" ht="44.25" customHeight="1" thickBot="1">
      <c r="A9" s="504">
        <v>2</v>
      </c>
      <c r="B9" s="505" t="s">
        <v>42</v>
      </c>
      <c r="C9" s="679">
        <v>3.5</v>
      </c>
      <c r="D9" s="679">
        <v>4.5</v>
      </c>
      <c r="E9" s="679">
        <v>5</v>
      </c>
      <c r="F9" s="679">
        <v>6.5</v>
      </c>
      <c r="G9" s="1263"/>
      <c r="H9" s="710">
        <v>8</v>
      </c>
      <c r="I9" s="710">
        <v>8</v>
      </c>
      <c r="J9" s="679">
        <v>10</v>
      </c>
      <c r="K9" s="679">
        <v>11</v>
      </c>
      <c r="L9" s="679">
        <v>12</v>
      </c>
      <c r="M9" s="679">
        <v>1</v>
      </c>
      <c r="N9" s="679">
        <v>1.5</v>
      </c>
      <c r="O9" s="679">
        <v>1.5</v>
      </c>
      <c r="P9" s="679">
        <v>2.5</v>
      </c>
      <c r="Q9" s="679">
        <v>9</v>
      </c>
      <c r="R9" s="679">
        <v>10</v>
      </c>
      <c r="S9" s="679">
        <v>10</v>
      </c>
      <c r="T9" s="679">
        <v>11</v>
      </c>
      <c r="U9" s="1316"/>
    </row>
    <row r="10" spans="1:21" s="88" customFormat="1" ht="37.5" customHeight="1" thickBot="1">
      <c r="A10" s="504">
        <v>3</v>
      </c>
      <c r="B10" s="1317" t="s">
        <v>41</v>
      </c>
      <c r="C10" s="689">
        <v>1</v>
      </c>
      <c r="D10" s="689">
        <v>1.5</v>
      </c>
      <c r="E10" s="689">
        <v>2.5</v>
      </c>
      <c r="F10" s="689"/>
      <c r="G10" s="689"/>
      <c r="H10" s="689">
        <v>10</v>
      </c>
      <c r="I10" s="689"/>
      <c r="J10" s="689">
        <v>10</v>
      </c>
      <c r="K10" s="689">
        <v>10</v>
      </c>
      <c r="L10" s="689">
        <v>10</v>
      </c>
      <c r="M10" s="689">
        <v>0.25</v>
      </c>
      <c r="N10" s="689">
        <v>0.5</v>
      </c>
      <c r="O10" s="689">
        <v>0.75</v>
      </c>
      <c r="P10" s="689"/>
      <c r="Q10" s="689">
        <v>7.5</v>
      </c>
      <c r="R10" s="689">
        <v>7.5</v>
      </c>
      <c r="S10" s="689">
        <v>7.5</v>
      </c>
      <c r="T10" s="689"/>
      <c r="U10" s="1318"/>
    </row>
    <row r="11" spans="1:31" s="88" customFormat="1" ht="39.75" customHeight="1" thickBot="1">
      <c r="A11" s="504">
        <v>4</v>
      </c>
      <c r="B11" s="506" t="s">
        <v>59</v>
      </c>
      <c r="C11" s="679">
        <v>2.5</v>
      </c>
      <c r="D11" s="679">
        <v>3</v>
      </c>
      <c r="E11" s="679">
        <v>3</v>
      </c>
      <c r="F11" s="679"/>
      <c r="G11" s="679"/>
      <c r="H11" s="679">
        <v>10</v>
      </c>
      <c r="I11" s="679"/>
      <c r="J11" s="679">
        <v>8</v>
      </c>
      <c r="K11" s="679">
        <v>9</v>
      </c>
      <c r="L11" s="679">
        <v>10</v>
      </c>
      <c r="M11" s="679">
        <v>1</v>
      </c>
      <c r="N11" s="679">
        <v>1.5</v>
      </c>
      <c r="O11" s="679">
        <v>1.5</v>
      </c>
      <c r="P11" s="679"/>
      <c r="Q11" s="679">
        <v>9</v>
      </c>
      <c r="R11" s="679">
        <v>10</v>
      </c>
      <c r="S11" s="679"/>
      <c r="T11" s="679">
        <v>11</v>
      </c>
      <c r="U11" s="348" t="e">
        <f>'[2]بغداد 4'!$C$12:$T$12</f>
        <v>#VALUE!</v>
      </c>
      <c r="AE11" s="90"/>
    </row>
    <row r="12" spans="1:21" s="88" customFormat="1" ht="39.75" customHeight="1" thickBot="1">
      <c r="A12" s="504">
        <v>5</v>
      </c>
      <c r="B12" s="506" t="s">
        <v>29</v>
      </c>
      <c r="C12" s="679">
        <f>'[2]التجاري العراقي 5'!$C$12:$T$12</f>
        <v>0.25</v>
      </c>
      <c r="D12" s="679"/>
      <c r="E12" s="679"/>
      <c r="F12" s="679"/>
      <c r="G12" s="679"/>
      <c r="H12" s="679">
        <f>'[2]التجاري العراقي 5'!$C$12:$T$12</f>
        <v>12</v>
      </c>
      <c r="I12" s="679"/>
      <c r="J12" s="679">
        <f>'[2]التجاري العراقي 5'!$C$12:$T$12</f>
        <v>12</v>
      </c>
      <c r="K12" s="679">
        <f>'[2]التجاري العراقي 5'!$C$12:$T$12</f>
        <v>12</v>
      </c>
      <c r="L12" s="679">
        <f>'[2]التجاري العراقي 5'!$C$12:$T$12</f>
        <v>12</v>
      </c>
      <c r="M12" s="679"/>
      <c r="N12" s="679"/>
      <c r="O12" s="679"/>
      <c r="P12" s="679"/>
      <c r="Q12" s="679">
        <f>'[2]التجاري العراقي 5'!$C$12:$T$12</f>
        <v>12</v>
      </c>
      <c r="R12" s="679">
        <f>'[2]التجاري العراقي 5'!$C$12:$T$12</f>
        <v>12</v>
      </c>
      <c r="S12" s="679">
        <f>'[2]التجاري العراقي 5'!$C$12:$T$12</f>
        <v>12</v>
      </c>
      <c r="T12" s="679">
        <f>'[2]التجاري العراقي 5'!$C$12:$T$12</f>
        <v>12</v>
      </c>
      <c r="U12" s="1318"/>
    </row>
    <row r="13" spans="1:21" s="88" customFormat="1" ht="31.5" customHeight="1" thickBot="1">
      <c r="A13" s="504">
        <v>6</v>
      </c>
      <c r="B13" s="507" t="s">
        <v>60</v>
      </c>
      <c r="C13" s="679">
        <f>'[3]الشرق الاوسط 6'!$C$12:$S$12</f>
        <v>4</v>
      </c>
      <c r="D13" s="679">
        <f>'[3]الشرق الاوسط 6'!$C$12:$S$12</f>
        <v>4.5</v>
      </c>
      <c r="E13" s="679">
        <f>'[3]الشرق الاوسط 6'!$C$12:$S$12</f>
        <v>5</v>
      </c>
      <c r="F13" s="679">
        <f>'[3]الشرق الاوسط 6'!$C$12:$S$12</f>
        <v>6</v>
      </c>
      <c r="G13" s="679"/>
      <c r="H13" s="679">
        <f>'[3]الشرق الاوسط 6'!$C$12:$S$12</f>
        <v>16</v>
      </c>
      <c r="I13" s="679"/>
      <c r="J13" s="679">
        <f>'[3]الشرق الاوسط 6'!$C$12:$S$12</f>
        <v>15</v>
      </c>
      <c r="K13" s="679">
        <f>'[3]الشرق الاوسط 6'!$C$12:$S$12</f>
        <v>16</v>
      </c>
      <c r="L13" s="679">
        <f>'[3]الشرق الاوسط 6'!$C$12:$S$12</f>
        <v>16</v>
      </c>
      <c r="M13" s="679">
        <f>'[3]الشرق الاوسط 6'!$C$12:$S$12</f>
        <v>2</v>
      </c>
      <c r="N13" s="679">
        <f>'[3]الشرق الاوسط 6'!$C$12:$S$12</f>
        <v>2.5</v>
      </c>
      <c r="O13" s="679">
        <f>'[3]الشرق الاوسط 6'!$C$12:$S$12</f>
        <v>3</v>
      </c>
      <c r="P13" s="679">
        <f>'[3]الشرق الاوسط 6'!$C$12:$S$12</f>
        <v>3.5</v>
      </c>
      <c r="Q13" s="679">
        <f>'[3]الشرق الاوسط 6'!$C$12:$S$12</f>
        <v>14</v>
      </c>
      <c r="R13" s="679">
        <f>'[3]الشرق الاوسط 6'!$C$12:$S$12</f>
        <v>15</v>
      </c>
      <c r="S13" s="679">
        <f>'[3]الشرق الاوسط 6'!$C$12:$S$12</f>
        <v>15</v>
      </c>
      <c r="T13" s="679"/>
      <c r="U13" s="1318"/>
    </row>
    <row r="14" spans="1:21" s="88" customFormat="1" ht="39.75" customHeight="1" thickBot="1">
      <c r="A14" s="504">
        <v>7</v>
      </c>
      <c r="B14" s="506" t="s">
        <v>30</v>
      </c>
      <c r="C14" s="679">
        <f>'[3]الاستثمار العراقي 7'!$C$12:$Q$12</f>
        <v>4.5</v>
      </c>
      <c r="D14" s="679">
        <f>'[3]الاستثمار العراقي 7'!$C$12:$Q$12</f>
        <v>5.25</v>
      </c>
      <c r="E14" s="679">
        <f>'[3]الاستثمار العراقي 7'!$C$12:$Q$12</f>
        <v>5.5</v>
      </c>
      <c r="F14" s="679"/>
      <c r="G14" s="679"/>
      <c r="H14" s="679">
        <f>'[3]الاستثمار العراقي 7'!$C$12:$Q$12</f>
        <v>14</v>
      </c>
      <c r="I14" s="679">
        <f>'[3]الاستثمار العراقي 7'!$C$12:$Q$12</f>
        <v>14</v>
      </c>
      <c r="J14" s="679"/>
      <c r="K14" s="679"/>
      <c r="L14" s="679"/>
      <c r="M14" s="679">
        <f>'[3]الاستثمار العراقي 7'!$C$12:$Q$12</f>
        <v>3</v>
      </c>
      <c r="N14" s="679">
        <f>'[3]الاستثمار العراقي 7'!$C$12:$Q$12</f>
        <v>3.5</v>
      </c>
      <c r="O14" s="679">
        <f>'[3]الاستثمار العراقي 7'!$C$12:$Q$12</f>
        <v>3.75</v>
      </c>
      <c r="P14" s="679"/>
      <c r="Q14" s="679">
        <f>'[3]الاستثمار العراقي 7'!$C$12:$Q$12</f>
        <v>12</v>
      </c>
      <c r="R14" s="679"/>
      <c r="S14" s="679"/>
      <c r="T14" s="679"/>
      <c r="U14" s="1318"/>
    </row>
    <row r="15" spans="1:22" s="88" customFormat="1" ht="39.75" customHeight="1" thickBot="1">
      <c r="A15" s="504">
        <v>8</v>
      </c>
      <c r="B15" s="506" t="s">
        <v>144</v>
      </c>
      <c r="C15" s="679">
        <v>4</v>
      </c>
      <c r="D15" s="679">
        <v>4.5</v>
      </c>
      <c r="E15" s="679">
        <v>6</v>
      </c>
      <c r="F15" s="702"/>
      <c r="G15" s="702"/>
      <c r="H15" s="679">
        <v>14</v>
      </c>
      <c r="I15" s="1303"/>
      <c r="J15" s="679">
        <v>13</v>
      </c>
      <c r="K15" s="679">
        <v>14</v>
      </c>
      <c r="L15" s="679"/>
      <c r="M15" s="679">
        <v>3</v>
      </c>
      <c r="N15" s="679">
        <v>3.5</v>
      </c>
      <c r="O15" s="679">
        <v>5</v>
      </c>
      <c r="P15" s="679">
        <v>5</v>
      </c>
      <c r="Q15" s="702"/>
      <c r="R15" s="679">
        <v>14</v>
      </c>
      <c r="S15" s="679">
        <v>15</v>
      </c>
      <c r="T15" s="722"/>
      <c r="U15" s="1319"/>
      <c r="V15" s="373"/>
    </row>
    <row r="16" spans="1:21" s="91" customFormat="1" ht="39.75" customHeight="1" thickBot="1">
      <c r="A16" s="504">
        <v>9</v>
      </c>
      <c r="B16" s="508" t="s">
        <v>126</v>
      </c>
      <c r="C16" s="679">
        <v>1</v>
      </c>
      <c r="D16" s="679">
        <v>0.5</v>
      </c>
      <c r="E16" s="679">
        <v>0.5</v>
      </c>
      <c r="F16" s="679">
        <v>0.5</v>
      </c>
      <c r="G16" s="679"/>
      <c r="H16" s="679">
        <v>15</v>
      </c>
      <c r="I16" s="679"/>
      <c r="J16" s="679">
        <v>14</v>
      </c>
      <c r="K16" s="679">
        <v>14</v>
      </c>
      <c r="L16" s="679">
        <v>14</v>
      </c>
      <c r="M16" s="679">
        <v>0.5</v>
      </c>
      <c r="N16" s="679">
        <v>0.5</v>
      </c>
      <c r="O16" s="679">
        <v>0.5</v>
      </c>
      <c r="P16" s="679">
        <v>0.5</v>
      </c>
      <c r="Q16" s="679">
        <v>13</v>
      </c>
      <c r="R16" s="679">
        <v>13</v>
      </c>
      <c r="S16" s="679">
        <v>13</v>
      </c>
      <c r="T16" s="679">
        <v>13</v>
      </c>
      <c r="U16" s="1320"/>
    </row>
    <row r="17" spans="1:21" s="88" customFormat="1" ht="39.75" customHeight="1" thickBot="1">
      <c r="A17" s="504">
        <v>10</v>
      </c>
      <c r="B17" s="509" t="s">
        <v>123</v>
      </c>
      <c r="C17" s="679">
        <v>3</v>
      </c>
      <c r="D17" s="679">
        <v>3.5</v>
      </c>
      <c r="E17" s="679">
        <v>4</v>
      </c>
      <c r="F17" s="679"/>
      <c r="G17" s="679"/>
      <c r="H17" s="679">
        <v>12</v>
      </c>
      <c r="I17" s="679">
        <v>12</v>
      </c>
      <c r="J17" s="679">
        <v>12</v>
      </c>
      <c r="K17" s="679"/>
      <c r="L17" s="679"/>
      <c r="M17" s="679">
        <v>1.5</v>
      </c>
      <c r="N17" s="679">
        <v>2</v>
      </c>
      <c r="O17" s="679">
        <v>2.5</v>
      </c>
      <c r="P17" s="679">
        <v>2.5</v>
      </c>
      <c r="Q17" s="679">
        <v>12</v>
      </c>
      <c r="R17" s="679"/>
      <c r="S17" s="679"/>
      <c r="T17" s="679"/>
      <c r="U17" s="1312"/>
    </row>
    <row r="18" spans="1:21" s="88" customFormat="1" ht="39.75" customHeight="1" thickBot="1">
      <c r="A18" s="504">
        <v>11</v>
      </c>
      <c r="B18" s="506" t="s">
        <v>31</v>
      </c>
      <c r="C18" s="679">
        <f>'[3]بابل 11'!$C$12:$Q$12</f>
        <v>6</v>
      </c>
      <c r="D18" s="679"/>
      <c r="E18" s="679">
        <f>'[3]بابل 11'!$C$12:$Q$12</f>
        <v>7</v>
      </c>
      <c r="F18" s="679">
        <f>'[3]بابل 11'!$C$12:$Q$12</f>
        <v>7</v>
      </c>
      <c r="G18" s="679"/>
      <c r="H18" s="679">
        <f>'[3]بابل 11'!$C$12:$Q$12</f>
        <v>16</v>
      </c>
      <c r="I18" s="679">
        <f>'[3]بابل 11'!$C$12:$Q$12</f>
        <v>15</v>
      </c>
      <c r="J18" s="679">
        <f>'[3]بابل 11'!$C$12:$Q$12</f>
        <v>15</v>
      </c>
      <c r="K18" s="679"/>
      <c r="L18" s="679"/>
      <c r="M18" s="679">
        <f>'[3]بابل 11'!$C$12:$Q$12</f>
        <v>4</v>
      </c>
      <c r="N18" s="679"/>
      <c r="O18" s="679">
        <f>'[3]بابل 11'!$C$12:$Q$12</f>
        <v>5</v>
      </c>
      <c r="P18" s="679">
        <f>'[3]بابل 11'!$C$12:$Q$12</f>
        <v>5</v>
      </c>
      <c r="Q18" s="679">
        <f>'[3]بابل 11'!$C$12:$Q$12</f>
        <v>14</v>
      </c>
      <c r="R18" s="679"/>
      <c r="S18" s="679"/>
      <c r="T18" s="679"/>
      <c r="U18" s="1315"/>
    </row>
    <row r="19" spans="1:21" s="91" customFormat="1" ht="39.75" customHeight="1" thickBot="1">
      <c r="A19" s="504">
        <v>12</v>
      </c>
      <c r="B19" s="1321" t="s">
        <v>32</v>
      </c>
      <c r="C19" s="679">
        <v>4.45</v>
      </c>
      <c r="D19" s="679">
        <v>5.13</v>
      </c>
      <c r="E19" s="679">
        <v>5.38</v>
      </c>
      <c r="F19" s="679"/>
      <c r="G19" s="679"/>
      <c r="H19" s="679">
        <v>13</v>
      </c>
      <c r="I19" s="679">
        <v>13</v>
      </c>
      <c r="J19" s="679">
        <v>13</v>
      </c>
      <c r="K19" s="679">
        <v>14</v>
      </c>
      <c r="L19" s="679">
        <v>15</v>
      </c>
      <c r="M19" s="679">
        <v>2.06</v>
      </c>
      <c r="N19" s="679">
        <v>3.38</v>
      </c>
      <c r="O19" s="679">
        <v>3.63</v>
      </c>
      <c r="P19" s="679"/>
      <c r="Q19" s="679">
        <v>13</v>
      </c>
      <c r="R19" s="679">
        <v>14</v>
      </c>
      <c r="S19" s="679">
        <v>15</v>
      </c>
      <c r="T19" s="679"/>
      <c r="U19" s="348" t="e">
        <f>'[2]الاهلي العراقي 12'!$C$12:$T$12</f>
        <v>#VALUE!</v>
      </c>
    </row>
    <row r="20" spans="1:22" s="88" customFormat="1" ht="39.75" customHeight="1" thickBot="1">
      <c r="A20" s="504">
        <v>13</v>
      </c>
      <c r="B20" s="507" t="s">
        <v>33</v>
      </c>
      <c r="C20" s="679">
        <f>'[2]الائتمان العراقي 13'!$C$12:$T$12</f>
        <v>1</v>
      </c>
      <c r="D20" s="679">
        <f>'[2]الائتمان العراقي 13'!$C$12:$T$12</f>
        <v>1</v>
      </c>
      <c r="E20" s="679">
        <f>'[2]الائتمان العراقي 13'!$C$12:$T$12</f>
        <v>1.25</v>
      </c>
      <c r="F20" s="679"/>
      <c r="G20" s="679"/>
      <c r="H20" s="679">
        <f>'[2]الائتمان العراقي 13'!$C$12:$T$12</f>
        <v>12</v>
      </c>
      <c r="I20" s="679"/>
      <c r="J20" s="679"/>
      <c r="K20" s="679">
        <f>'[2]الائتمان العراقي 13'!$C$12:$T$12</f>
        <v>11</v>
      </c>
      <c r="L20" s="679"/>
      <c r="M20" s="679"/>
      <c r="N20" s="679"/>
      <c r="O20" s="679"/>
      <c r="P20" s="679"/>
      <c r="Q20" s="679"/>
      <c r="R20" s="679">
        <f>'[2]الائتمان العراقي 13'!$C$12:$T$12</f>
        <v>12</v>
      </c>
      <c r="S20" s="679"/>
      <c r="T20" s="679"/>
      <c r="U20" s="348" t="e">
        <f>'[2]الائتمان العراقي 13'!$C$12:$T$12</f>
        <v>#VALUE!</v>
      </c>
      <c r="V20" s="525"/>
    </row>
    <row r="21" spans="1:21" s="92" customFormat="1" ht="46.5" customHeight="1" thickBot="1">
      <c r="A21" s="504">
        <v>14</v>
      </c>
      <c r="B21" s="506" t="s">
        <v>38</v>
      </c>
      <c r="C21" s="694">
        <v>0.005</v>
      </c>
      <c r="D21" s="679">
        <v>2</v>
      </c>
      <c r="E21" s="679">
        <v>3</v>
      </c>
      <c r="F21" s="679">
        <v>3.75</v>
      </c>
      <c r="G21" s="679"/>
      <c r="H21" s="679">
        <v>10</v>
      </c>
      <c r="I21" s="679"/>
      <c r="J21" s="679">
        <v>12</v>
      </c>
      <c r="K21" s="679">
        <v>12</v>
      </c>
      <c r="L21" s="679">
        <v>12</v>
      </c>
      <c r="M21" s="694">
        <v>0.005</v>
      </c>
      <c r="N21" s="679">
        <v>1</v>
      </c>
      <c r="O21" s="679">
        <v>2</v>
      </c>
      <c r="P21" s="679">
        <v>2.5</v>
      </c>
      <c r="Q21" s="679">
        <v>10</v>
      </c>
      <c r="R21" s="679">
        <v>10</v>
      </c>
      <c r="S21" s="679">
        <v>10</v>
      </c>
      <c r="T21" s="679"/>
      <c r="U21" s="1322"/>
    </row>
    <row r="22" spans="1:21" s="88" customFormat="1" ht="50.25" customHeight="1" thickBot="1">
      <c r="A22" s="504">
        <v>15</v>
      </c>
      <c r="B22" s="506" t="s">
        <v>34</v>
      </c>
      <c r="C22" s="710">
        <v>5</v>
      </c>
      <c r="D22" s="710">
        <v>6</v>
      </c>
      <c r="E22" s="710">
        <v>6.5</v>
      </c>
      <c r="F22" s="710">
        <v>9</v>
      </c>
      <c r="G22" s="710"/>
      <c r="H22" s="710">
        <v>18</v>
      </c>
      <c r="I22" s="709">
        <v>12</v>
      </c>
      <c r="J22" s="710">
        <v>10</v>
      </c>
      <c r="K22" s="710"/>
      <c r="L22" s="710">
        <v>13</v>
      </c>
      <c r="M22" s="710">
        <v>3</v>
      </c>
      <c r="N22" s="710">
        <v>4</v>
      </c>
      <c r="O22" s="710">
        <v>4.5</v>
      </c>
      <c r="P22" s="710"/>
      <c r="Q22" s="710">
        <v>11</v>
      </c>
      <c r="R22" s="710">
        <v>10</v>
      </c>
      <c r="S22" s="709">
        <v>10</v>
      </c>
      <c r="T22" s="709"/>
      <c r="U22" s="1318"/>
    </row>
    <row r="23" spans="1:21" s="91" customFormat="1" ht="39.75" customHeight="1" thickBot="1">
      <c r="A23" s="504">
        <v>16</v>
      </c>
      <c r="B23" s="507" t="s">
        <v>64</v>
      </c>
      <c r="C23" s="679">
        <v>3</v>
      </c>
      <c r="D23" s="679"/>
      <c r="E23" s="679">
        <v>4</v>
      </c>
      <c r="F23" s="679">
        <v>5</v>
      </c>
      <c r="G23" s="679"/>
      <c r="H23" s="679">
        <v>15</v>
      </c>
      <c r="I23" s="679">
        <v>14</v>
      </c>
      <c r="J23" s="679">
        <v>14</v>
      </c>
      <c r="K23" s="679">
        <v>15</v>
      </c>
      <c r="L23" s="679"/>
      <c r="M23" s="679">
        <v>1.5</v>
      </c>
      <c r="N23" s="679"/>
      <c r="O23" s="679">
        <v>1.75</v>
      </c>
      <c r="P23" s="679"/>
      <c r="Q23" s="679">
        <v>14</v>
      </c>
      <c r="R23" s="679"/>
      <c r="S23" s="679"/>
      <c r="T23" s="679"/>
      <c r="U23" s="1323"/>
    </row>
    <row r="24" spans="1:21" s="88" customFormat="1" ht="34.5" customHeight="1" thickBot="1">
      <c r="A24" s="504">
        <v>17</v>
      </c>
      <c r="B24" s="506" t="s">
        <v>96</v>
      </c>
      <c r="C24" s="679">
        <f>'[3]الوركاء 17 '!$C$12:$Q$12</f>
        <v>2.5</v>
      </c>
      <c r="D24" s="679">
        <f>'[3]الوركاء 17 '!$C$12:$Q$12</f>
        <v>4</v>
      </c>
      <c r="E24" s="679">
        <f>'[3]الوركاء 17 '!$C$12:$Q$12</f>
        <v>5.5</v>
      </c>
      <c r="F24" s="679"/>
      <c r="G24" s="679"/>
      <c r="H24" s="679">
        <f>'[3]الوركاء 17 '!$C$12:$Q$12</f>
        <v>25</v>
      </c>
      <c r="I24" s="679">
        <f>'[3]الوركاء 17 '!$C$12:$Q$12</f>
        <v>25</v>
      </c>
      <c r="J24" s="679">
        <f>'[3]الوركاء 17 '!$C$12:$Q$12</f>
        <v>25</v>
      </c>
      <c r="K24" s="679"/>
      <c r="L24" s="679"/>
      <c r="M24" s="679">
        <f>'[3]الوركاء 17 '!$C$12:$Q$12</f>
        <v>1</v>
      </c>
      <c r="N24" s="679"/>
      <c r="O24" s="679"/>
      <c r="P24" s="679"/>
      <c r="Q24" s="679">
        <f>'[3]الوركاء 17 '!$C$12:$Q$12</f>
        <v>25</v>
      </c>
      <c r="R24" s="679"/>
      <c r="S24" s="679"/>
      <c r="T24" s="679"/>
      <c r="U24" s="348" t="e">
        <f>'[2]الوركاء 17 '!$C$12:$T$12</f>
        <v>#VALUE!</v>
      </c>
    </row>
    <row r="25" spans="1:21" s="88" customFormat="1" ht="37.5" customHeight="1" thickBot="1">
      <c r="A25" s="504">
        <v>18</v>
      </c>
      <c r="B25" s="510" t="s">
        <v>81</v>
      </c>
      <c r="C25" s="679">
        <f>'[2]الشمال 18'!$C$12:$T$12</f>
        <v>1</v>
      </c>
      <c r="D25" s="679"/>
      <c r="E25" s="679">
        <f>'[2]الشمال 18'!$C$12:$T$12</f>
        <v>3</v>
      </c>
      <c r="F25" s="679">
        <f>'[2]الشمال 18'!$C$12:$T$12</f>
        <v>4</v>
      </c>
      <c r="G25" s="679"/>
      <c r="H25" s="679">
        <f>'[2]الشمال 18'!$C$12:$T$12</f>
        <v>11</v>
      </c>
      <c r="I25" s="679">
        <f>'[2]الشمال 18'!$C$12:$T$12</f>
        <v>11</v>
      </c>
      <c r="J25" s="679">
        <f>'[2]الشمال 18'!$C$12:$T$12</f>
        <v>11</v>
      </c>
      <c r="K25" s="679"/>
      <c r="L25" s="679"/>
      <c r="M25" s="679">
        <f>'[2]الشمال 18'!$C$12:$T$12</f>
        <v>1</v>
      </c>
      <c r="N25" s="679"/>
      <c r="O25" s="679">
        <f>'[2]الشمال 18'!$C$12:$T$12</f>
        <v>2</v>
      </c>
      <c r="P25" s="679">
        <f>'[2]الشمال 18'!$C$12:$T$12</f>
        <v>3</v>
      </c>
      <c r="Q25" s="679">
        <f>'[2]الشمال 18'!$C$12:$T$12</f>
        <v>11</v>
      </c>
      <c r="R25" s="679"/>
      <c r="S25" s="679"/>
      <c r="T25" s="679"/>
      <c r="U25" s="1318"/>
    </row>
    <row r="26" spans="1:21" s="88" customFormat="1" ht="39.75" customHeight="1" thickBot="1">
      <c r="A26" s="504">
        <v>19</v>
      </c>
      <c r="B26" s="510" t="s">
        <v>44</v>
      </c>
      <c r="C26" s="679">
        <f>'[3]الاتحاد العراقي 19 '!$C$12:$R$12</f>
        <v>8</v>
      </c>
      <c r="D26" s="679">
        <f>'[3]الاتحاد العراقي 19 '!$C$12:$R$12</f>
        <v>9</v>
      </c>
      <c r="E26" s="679">
        <f>'[3]الاتحاد العراقي 19 '!$C$12:$R$12</f>
        <v>10</v>
      </c>
      <c r="F26" s="679"/>
      <c r="G26" s="679"/>
      <c r="H26" s="679">
        <f>'[3]الاتحاد العراقي 19 '!$C$12:$R$12</f>
        <v>14</v>
      </c>
      <c r="I26" s="679">
        <f>'[3]الاتحاد العراقي 19 '!$C$12:$R$12</f>
        <v>14</v>
      </c>
      <c r="J26" s="679">
        <f>'[3]الاتحاد العراقي 19 '!$C$12:$R$12</f>
        <v>12</v>
      </c>
      <c r="K26" s="679">
        <f>'[3]الاتحاد العراقي 19 '!$C$12:$R$12</f>
        <v>13</v>
      </c>
      <c r="L26" s="679"/>
      <c r="M26" s="679">
        <f>'[3]الاتحاد العراقي 19 '!$C$12:$R$12</f>
        <v>2</v>
      </c>
      <c r="N26" s="679">
        <f>'[3]الاتحاد العراقي 19 '!$C$12:$R$12</f>
        <v>2.5</v>
      </c>
      <c r="O26" s="679">
        <f>'[3]الاتحاد العراقي 19 '!$C$12:$R$12</f>
        <v>3</v>
      </c>
      <c r="P26" s="679"/>
      <c r="Q26" s="679">
        <f>'[3]الاتحاد العراقي 19 '!$C$12:$R$12</f>
        <v>13</v>
      </c>
      <c r="R26" s="679"/>
      <c r="S26" s="679"/>
      <c r="T26" s="679"/>
      <c r="U26" s="1318"/>
    </row>
    <row r="27" spans="1:21" s="91" customFormat="1" ht="41.25" customHeight="1" thickBot="1">
      <c r="A27" s="504">
        <v>20</v>
      </c>
      <c r="B27" s="510" t="s">
        <v>66</v>
      </c>
      <c r="C27" s="679">
        <v>2.5</v>
      </c>
      <c r="D27" s="679">
        <v>4.25</v>
      </c>
      <c r="E27" s="679">
        <v>4.5</v>
      </c>
      <c r="F27" s="679">
        <v>4.75</v>
      </c>
      <c r="G27" s="679"/>
      <c r="H27" s="679">
        <v>16</v>
      </c>
      <c r="I27" s="679">
        <v>16</v>
      </c>
      <c r="J27" s="679">
        <v>12</v>
      </c>
      <c r="K27" s="679"/>
      <c r="L27" s="679"/>
      <c r="M27" s="679">
        <v>1</v>
      </c>
      <c r="N27" s="679">
        <v>1</v>
      </c>
      <c r="O27" s="679">
        <v>1.5</v>
      </c>
      <c r="P27" s="679">
        <v>1.8</v>
      </c>
      <c r="Q27" s="679">
        <v>15</v>
      </c>
      <c r="R27" s="679"/>
      <c r="S27" s="679">
        <v>1.75</v>
      </c>
      <c r="T27" s="679"/>
      <c r="U27" s="1323"/>
    </row>
    <row r="28" spans="1:21" s="88" customFormat="1" ht="46.5" customHeight="1" thickBot="1">
      <c r="A28" s="504">
        <v>21</v>
      </c>
      <c r="B28" s="510" t="s">
        <v>43</v>
      </c>
      <c r="C28" s="679">
        <v>2.5</v>
      </c>
      <c r="D28" s="679">
        <v>3</v>
      </c>
      <c r="E28" s="679">
        <v>3.35</v>
      </c>
      <c r="F28" s="679">
        <v>3.75</v>
      </c>
      <c r="G28" s="679"/>
      <c r="H28" s="679">
        <v>11</v>
      </c>
      <c r="I28" s="679">
        <v>11</v>
      </c>
      <c r="J28" s="679">
        <v>11</v>
      </c>
      <c r="K28" s="679"/>
      <c r="L28" s="679"/>
      <c r="M28" s="679">
        <v>1</v>
      </c>
      <c r="N28" s="679">
        <v>1.5</v>
      </c>
      <c r="O28" s="679">
        <v>1.75</v>
      </c>
      <c r="P28" s="679">
        <v>2</v>
      </c>
      <c r="Q28" s="679">
        <v>9</v>
      </c>
      <c r="R28" s="679"/>
      <c r="S28" s="679"/>
      <c r="T28" s="679"/>
      <c r="U28" s="1318"/>
    </row>
    <row r="29" spans="1:21" s="88" customFormat="1" ht="39.75" customHeight="1" thickBot="1">
      <c r="A29" s="504">
        <v>22</v>
      </c>
      <c r="B29" s="511" t="s">
        <v>127</v>
      </c>
      <c r="C29" s="679">
        <f>'[3]الزراعي التركي 22 '!$C$12:$Q$12</f>
        <v>2</v>
      </c>
      <c r="D29" s="679">
        <f>'[3]الزراعي التركي 22 '!$C$12:$Q$12</f>
        <v>2.5</v>
      </c>
      <c r="E29" s="679">
        <f>'[3]الزراعي التركي 22 '!$C$12:$Q$12</f>
        <v>3</v>
      </c>
      <c r="F29" s="679"/>
      <c r="G29" s="679"/>
      <c r="H29" s="679">
        <f>'[3]الزراعي التركي 22 '!$C$12:$Q$12</f>
        <v>25</v>
      </c>
      <c r="I29" s="679"/>
      <c r="J29" s="679">
        <f>'[3]الزراعي التركي 22 '!$C$12:$Q$12</f>
        <v>27</v>
      </c>
      <c r="K29" s="679"/>
      <c r="L29" s="679"/>
      <c r="M29" s="679">
        <f>'[3]الزراعي التركي 22 '!$C$12:$Q$12</f>
        <v>0.5</v>
      </c>
      <c r="N29" s="679">
        <f>'[3]الزراعي التركي 22 '!$C$12:$Q$12</f>
        <v>1</v>
      </c>
      <c r="O29" s="679">
        <f>'[3]الزراعي التركي 22 '!$C$12:$Q$12</f>
        <v>1</v>
      </c>
      <c r="P29" s="679"/>
      <c r="Q29" s="679">
        <f>'[3]الزراعي التركي 22 '!$C$12:$Q$12</f>
        <v>25</v>
      </c>
      <c r="R29" s="679"/>
      <c r="S29" s="679"/>
      <c r="T29" s="679"/>
      <c r="U29" s="1318"/>
    </row>
    <row r="30" spans="1:21" s="88" customFormat="1" ht="39.75" customHeight="1" thickBot="1">
      <c r="A30" s="504">
        <v>23</v>
      </c>
      <c r="B30" s="505" t="s">
        <v>67</v>
      </c>
      <c r="C30" s="679">
        <f>'[3]الهدى 23'!$C$12:$P$12</f>
        <v>5</v>
      </c>
      <c r="D30" s="679">
        <f>'[3]الهدى 23'!$C$12:$P$12</f>
        <v>6</v>
      </c>
      <c r="E30" s="679">
        <f>'[3]الهدى 23'!$C$12:$P$12</f>
        <v>6.5</v>
      </c>
      <c r="F30" s="679">
        <f>'[3]الهدى 23'!$C$12:$P$12</f>
        <v>6.5</v>
      </c>
      <c r="G30" s="679"/>
      <c r="H30" s="679">
        <f>'[3]الهدى 23'!$C$12:$P$12</f>
        <v>15</v>
      </c>
      <c r="I30" s="679">
        <f>'[3]الهدى 23'!$C$12:$P$12</f>
        <v>15</v>
      </c>
      <c r="J30" s="679">
        <f>'[3]الهدى 23'!$C$12:$P$12</f>
        <v>10.5</v>
      </c>
      <c r="K30" s="679">
        <f>'[3]الهدى 23'!$C$12:$P$12</f>
        <v>11</v>
      </c>
      <c r="L30" s="679"/>
      <c r="M30" s="679">
        <f>'[3]الهدى 23'!$C$12:$P$12</f>
        <v>2.5</v>
      </c>
      <c r="N30" s="679">
        <f>'[3]الهدى 23'!$C$12:$P$12</f>
        <v>3.5</v>
      </c>
      <c r="O30" s="679">
        <f>'[3]الهدى 23'!$C$12:$P$12</f>
        <v>4</v>
      </c>
      <c r="P30" s="679">
        <f>'[3]الهدى 23'!$C$12:$P$12</f>
        <v>4</v>
      </c>
      <c r="Q30" s="679"/>
      <c r="R30" s="679"/>
      <c r="S30" s="679"/>
      <c r="T30" s="679"/>
      <c r="U30" s="348" t="e">
        <f>'[2]الهدى 23'!$C$12:$T$12</f>
        <v>#VALUE!</v>
      </c>
    </row>
    <row r="31" spans="1:21" s="88" customFormat="1" ht="39.75" customHeight="1" thickBot="1">
      <c r="A31" s="504">
        <v>24</v>
      </c>
      <c r="B31" s="510" t="s">
        <v>68</v>
      </c>
      <c r="C31" s="680"/>
      <c r="D31" s="679">
        <v>2.25</v>
      </c>
      <c r="E31" s="679">
        <v>3.13</v>
      </c>
      <c r="F31" s="679">
        <v>3.88</v>
      </c>
      <c r="G31" s="679"/>
      <c r="H31" s="679"/>
      <c r="I31" s="679"/>
      <c r="J31" s="679">
        <v>8</v>
      </c>
      <c r="K31" s="679"/>
      <c r="L31" s="679"/>
      <c r="M31" s="679"/>
      <c r="N31" s="679">
        <v>2.63</v>
      </c>
      <c r="O31" s="679">
        <v>2.88</v>
      </c>
      <c r="P31" s="679">
        <v>3.13</v>
      </c>
      <c r="Q31" s="679">
        <v>8</v>
      </c>
      <c r="R31" s="679"/>
      <c r="S31" s="679"/>
      <c r="T31" s="679">
        <v>6.5</v>
      </c>
      <c r="U31" s="1324" t="e">
        <f>'[2]بيبلوس 24 '!$C$12:$T$12</f>
        <v>#VALUE!</v>
      </c>
    </row>
    <row r="32" spans="1:21" s="88" customFormat="1" ht="39.75" customHeight="1" thickBot="1">
      <c r="A32" s="504">
        <v>25</v>
      </c>
      <c r="B32" s="505" t="s">
        <v>69</v>
      </c>
      <c r="C32" s="679">
        <f>'[3]عبر العراق 25 '!$C$12:$Q$12</f>
        <v>7</v>
      </c>
      <c r="D32" s="679">
        <f>'[3]عبر العراق 25 '!$C$12:$Q$12</f>
        <v>8</v>
      </c>
      <c r="E32" s="679">
        <f>'[3]عبر العراق 25 '!$C$12:$Q$12</f>
        <v>9.25</v>
      </c>
      <c r="F32" s="679">
        <f>'[3]عبر العراق 25 '!$C$12:$Q$12</f>
        <v>9</v>
      </c>
      <c r="G32" s="679"/>
      <c r="H32" s="679">
        <f>'[3]عبر العراق 25 '!$C$12:$Q$12</f>
        <v>11.5</v>
      </c>
      <c r="I32" s="679">
        <f>'[3]عبر العراق 25 '!$C$12:$Q$12</f>
        <v>11</v>
      </c>
      <c r="J32" s="679">
        <f>'[3]عبر العراق 25 '!$C$12:$Q$12</f>
        <v>9.5</v>
      </c>
      <c r="K32" s="679">
        <f>'[3]عبر العراق 25 '!$C$12:$Q$12</f>
        <v>9.5</v>
      </c>
      <c r="L32" s="679">
        <f>'[3]عبر العراق 25 '!$C$12:$Q$12</f>
        <v>14</v>
      </c>
      <c r="M32" s="679">
        <f>'[3]عبر العراق 25 '!$C$12:$Q$12</f>
        <v>3</v>
      </c>
      <c r="N32" s="679">
        <f>'[3]عبر العراق 25 '!$C$12:$Q$12</f>
        <v>4</v>
      </c>
      <c r="O32" s="679">
        <f>'[3]عبر العراق 25 '!$C$12:$Q$12</f>
        <v>5</v>
      </c>
      <c r="P32" s="679">
        <f>'[3]عبر العراق 25 '!$C$12:$Q$12</f>
        <v>5.5</v>
      </c>
      <c r="Q32" s="679">
        <f>'[3]عبر العراق 25 '!$C$12:$Q$12</f>
        <v>9.5</v>
      </c>
      <c r="R32" s="679"/>
      <c r="S32" s="679"/>
      <c r="T32" s="679"/>
      <c r="U32" s="1318"/>
    </row>
    <row r="33" spans="1:21" s="88" customFormat="1" ht="39.75" customHeight="1" thickBot="1">
      <c r="A33" s="504">
        <v>26</v>
      </c>
      <c r="B33" s="512" t="s">
        <v>143</v>
      </c>
      <c r="C33" s="679">
        <f>'[2]انتركونتننتال 26  '!$C$12:$T$12</f>
        <v>2.58</v>
      </c>
      <c r="D33" s="679">
        <f>'[2]انتركونتننتال 26  '!$C$12:$T$12</f>
        <v>4.89</v>
      </c>
      <c r="E33" s="679"/>
      <c r="F33" s="679"/>
      <c r="G33" s="679"/>
      <c r="H33" s="679">
        <f>'[2]انتركونتننتال 26  '!$C$12:$T$12</f>
        <v>14</v>
      </c>
      <c r="I33" s="679"/>
      <c r="J33" s="679">
        <f>'[2]انتركونتننتال 26  '!$C$12:$T$12</f>
        <v>14.62</v>
      </c>
      <c r="K33" s="679">
        <f>'[2]انتركونتننتال 26  '!$C$12:$T$12</f>
        <v>12</v>
      </c>
      <c r="L33" s="679">
        <f>'[2]انتركونتننتال 26  '!$C$12:$T$12</f>
        <v>10</v>
      </c>
      <c r="M33" s="679">
        <f>'[2]انتركونتننتال 26  '!$C$12:$T$12</f>
        <v>0.83</v>
      </c>
      <c r="N33" s="679">
        <f>'[2]انتركونتننتال 26  '!$C$12:$T$12</f>
        <v>4.21</v>
      </c>
      <c r="O33" s="679"/>
      <c r="P33" s="679"/>
      <c r="Q33" s="679">
        <f>'[2]انتركونتننتال 26  '!$C$12:$T$12</f>
        <v>11.58</v>
      </c>
      <c r="R33" s="679">
        <f>'[2]انتركونتننتال 26  '!$C$12:$T$12</f>
        <v>9.5</v>
      </c>
      <c r="S33" s="679">
        <f>'[2]انتركونتننتال 26  '!$C$12:$T$12</f>
        <v>9.5</v>
      </c>
      <c r="T33" s="679">
        <f>'[2]انتركونتننتال 26  '!$C$12:$T$12</f>
        <v>6.47</v>
      </c>
      <c r="U33" s="1318"/>
    </row>
    <row r="34" spans="1:21" s="88" customFormat="1" ht="39.75" customHeight="1" thickBot="1">
      <c r="A34" s="504">
        <v>27</v>
      </c>
      <c r="B34" s="510" t="s">
        <v>88</v>
      </c>
      <c r="C34" s="679"/>
      <c r="D34" s="679"/>
      <c r="E34" s="679"/>
      <c r="F34" s="679"/>
      <c r="G34" s="679"/>
      <c r="H34" s="679"/>
      <c r="I34" s="679"/>
      <c r="J34" s="679"/>
      <c r="K34" s="679"/>
      <c r="L34" s="679"/>
      <c r="M34" s="679"/>
      <c r="N34" s="679">
        <f>'[3]وقفلر 27'!$C$12:$T$12</f>
        <v>2</v>
      </c>
      <c r="O34" s="679"/>
      <c r="P34" s="679"/>
      <c r="Q34" s="679">
        <f>'[3]وقفلر 27'!$C$12:$T$12</f>
        <v>11</v>
      </c>
      <c r="R34" s="679">
        <f>'[3]وقفلر 27'!$C$12:$T$12</f>
        <v>12</v>
      </c>
      <c r="S34" s="679">
        <f>'[3]وقفلر 27'!$C$12:$T$12</f>
        <v>13</v>
      </c>
      <c r="T34" s="679">
        <f>'[3]وقفلر 27'!$C$12:$T$12</f>
        <v>13</v>
      </c>
      <c r="U34" s="1318"/>
    </row>
    <row r="35" spans="1:21" s="92" customFormat="1" ht="39.75" customHeight="1" thickBot="1">
      <c r="A35" s="504">
        <v>28</v>
      </c>
      <c r="B35" s="506" t="s">
        <v>124</v>
      </c>
      <c r="C35" s="679">
        <f>'[3]الاعتماد اللبناني 28'!$C$12</f>
        <v>6.1</v>
      </c>
      <c r="D35" s="679"/>
      <c r="E35" s="679">
        <f>'[3]الاعتماد اللبناني 28'!$E$12</f>
        <v>6.1</v>
      </c>
      <c r="F35" s="679"/>
      <c r="G35" s="679"/>
      <c r="H35" s="679"/>
      <c r="I35" s="679"/>
      <c r="J35" s="679">
        <f>'[3]الاعتماد اللبناني 28'!$J$12</f>
        <v>12</v>
      </c>
      <c r="K35" s="679">
        <f>'[3]الاعتماد اللبناني 28'!$K$12</f>
        <v>12</v>
      </c>
      <c r="L35" s="679">
        <f>'[3]الاعتماد اللبناني 28'!$L$12</f>
        <v>12</v>
      </c>
      <c r="M35" s="679">
        <f>'[3]الاعتماد اللبناني 28'!$M$12</f>
        <v>3.7</v>
      </c>
      <c r="N35" s="679"/>
      <c r="O35" s="679">
        <f>'[3]الاعتماد اللبناني 28'!$O$12</f>
        <v>3.7</v>
      </c>
      <c r="P35" s="679"/>
      <c r="Q35" s="679">
        <f>'[3]الاعتماد اللبناني 28'!$Q$12</f>
        <v>12</v>
      </c>
      <c r="R35" s="679">
        <f>'[3]الاعتماد اللبناني 28'!$R$12</f>
        <v>12</v>
      </c>
      <c r="S35" s="679">
        <f>'[3]الاعتماد اللبناني 28'!$S$12</f>
        <v>12</v>
      </c>
      <c r="T35" s="679">
        <f>'[3]الاعتماد اللبناني 28'!$T$12</f>
        <v>12</v>
      </c>
      <c r="U35" s="1322"/>
    </row>
    <row r="36" spans="1:21" s="88" customFormat="1" ht="39.75" customHeight="1" thickBot="1">
      <c r="A36" s="504">
        <v>29</v>
      </c>
      <c r="B36" s="506" t="s">
        <v>129</v>
      </c>
      <c r="C36" s="679"/>
      <c r="D36" s="679"/>
      <c r="E36" s="679"/>
      <c r="F36" s="679"/>
      <c r="G36" s="679"/>
      <c r="H36" s="679"/>
      <c r="I36" s="679"/>
      <c r="J36" s="679"/>
      <c r="K36" s="679"/>
      <c r="L36" s="679"/>
      <c r="M36" s="679"/>
      <c r="N36" s="679">
        <f>'[3]ايش 29'!$C$12:$T$12</f>
        <v>1.63</v>
      </c>
      <c r="O36" s="679"/>
      <c r="P36" s="679"/>
      <c r="Q36" s="679">
        <f>'[3]ايش 29'!$C$12:$T$12</f>
        <v>14.48</v>
      </c>
      <c r="R36" s="679">
        <f>'[3]ايش 29'!$C$12:$T$12</f>
        <v>14.48</v>
      </c>
      <c r="S36" s="679">
        <f>'[3]ايش 29'!$C$12:$T$12</f>
        <v>14.48</v>
      </c>
      <c r="T36" s="679">
        <f>'[3]ايش 29'!$C$12:$T$12</f>
        <v>14.48</v>
      </c>
      <c r="U36" s="1318"/>
    </row>
    <row r="37" spans="1:21" s="88" customFormat="1" ht="39.75" customHeight="1" thickBot="1">
      <c r="A37" s="504">
        <v>30</v>
      </c>
      <c r="B37" s="506" t="s">
        <v>46</v>
      </c>
      <c r="C37" s="679">
        <v>5</v>
      </c>
      <c r="D37" s="679">
        <v>5.5</v>
      </c>
      <c r="E37" s="679">
        <v>6</v>
      </c>
      <c r="F37" s="679"/>
      <c r="G37" s="679"/>
      <c r="H37" s="679">
        <v>15</v>
      </c>
      <c r="I37" s="679"/>
      <c r="J37" s="679">
        <v>15</v>
      </c>
      <c r="K37" s="679">
        <v>15</v>
      </c>
      <c r="L37" s="679">
        <v>15</v>
      </c>
      <c r="M37" s="679">
        <v>3.25</v>
      </c>
      <c r="N37" s="679">
        <v>3.5</v>
      </c>
      <c r="O37" s="679">
        <v>4</v>
      </c>
      <c r="P37" s="679"/>
      <c r="Q37" s="679">
        <v>15</v>
      </c>
      <c r="R37" s="679">
        <v>15</v>
      </c>
      <c r="S37" s="679">
        <v>15</v>
      </c>
      <c r="T37" s="679">
        <v>15</v>
      </c>
      <c r="U37" s="1318"/>
    </row>
    <row r="38" spans="1:21" s="88" customFormat="1" ht="39.75" customHeight="1" thickBot="1">
      <c r="A38" s="504">
        <v>31</v>
      </c>
      <c r="B38" s="513" t="s">
        <v>51</v>
      </c>
      <c r="C38" s="679">
        <f>'[2]التنمية الدولي 31 '!$C$12:$T$12</f>
        <v>5</v>
      </c>
      <c r="D38" s="679">
        <f>'[2]التنمية الدولي 31 '!$C$12:$T$12</f>
        <v>6</v>
      </c>
      <c r="E38" s="679">
        <f>'[2]التنمية الدولي 31 '!$C$12:$T$12</f>
        <v>7</v>
      </c>
      <c r="F38" s="679">
        <f>'[2]التنمية الدولي 31 '!$C$12:$T$12</f>
        <v>8</v>
      </c>
      <c r="G38" s="679"/>
      <c r="H38" s="679"/>
      <c r="I38" s="679"/>
      <c r="J38" s="679">
        <f>'[2]التنمية الدولي 31 '!$C$12:$T$12</f>
        <v>14</v>
      </c>
      <c r="K38" s="679">
        <f>'[2]التنمية الدولي 31 '!$C$12:$T$12</f>
        <v>15</v>
      </c>
      <c r="L38" s="679">
        <f>'[2]التنمية الدولي 31 '!$C$12:$T$12</f>
        <v>16</v>
      </c>
      <c r="M38" s="679">
        <f>'[2]التنمية الدولي 31 '!$C$12:$T$12</f>
        <v>2.5</v>
      </c>
      <c r="N38" s="679">
        <f>'[2]التنمية الدولي 31 '!$C$12:$T$12</f>
        <v>3</v>
      </c>
      <c r="O38" s="679">
        <f>'[2]التنمية الدولي 31 '!$C$12:$T$12</f>
        <v>4</v>
      </c>
      <c r="P38" s="679"/>
      <c r="Q38" s="679">
        <f>'[2]التنمية الدولي 31 '!$C$12:$T$12</f>
        <v>12</v>
      </c>
      <c r="R38" s="679">
        <f>'[2]التنمية الدولي 31 '!$C$12:$T$12</f>
        <v>11</v>
      </c>
      <c r="S38" s="679">
        <f>'[2]التنمية الدولي 31 '!$C$12:$T$12</f>
        <v>10</v>
      </c>
      <c r="T38" s="679"/>
      <c r="U38" s="1318"/>
    </row>
    <row r="39" spans="1:21" s="92" customFormat="1" ht="33" customHeight="1" thickBot="1">
      <c r="A39" s="504">
        <v>32</v>
      </c>
      <c r="B39" s="513" t="s">
        <v>70</v>
      </c>
      <c r="C39" s="679">
        <f>'[3]ملي ايران 32 '!$C$12:$K$12</f>
        <v>1</v>
      </c>
      <c r="D39" s="679"/>
      <c r="E39" s="679"/>
      <c r="F39" s="679"/>
      <c r="G39" s="679"/>
      <c r="H39" s="679"/>
      <c r="I39" s="679"/>
      <c r="J39" s="679">
        <f>'[3]ملي ايران 32 '!$C$12:$K$12</f>
        <v>9</v>
      </c>
      <c r="K39" s="679">
        <f>'[3]ملي ايران 32 '!$C$12:$K$12</f>
        <v>9</v>
      </c>
      <c r="L39" s="679"/>
      <c r="M39" s="679"/>
      <c r="N39" s="679"/>
      <c r="O39" s="679"/>
      <c r="P39" s="679"/>
      <c r="Q39" s="679"/>
      <c r="R39" s="679"/>
      <c r="S39" s="679"/>
      <c r="T39" s="679"/>
      <c r="U39" s="1322"/>
    </row>
    <row r="40" spans="1:21" s="88" customFormat="1" ht="39.75" customHeight="1" thickBot="1">
      <c r="A40" s="504">
        <v>33</v>
      </c>
      <c r="B40" s="513" t="s">
        <v>90</v>
      </c>
      <c r="C40" s="679">
        <v>2</v>
      </c>
      <c r="D40" s="679">
        <v>2.75</v>
      </c>
      <c r="E40" s="679">
        <v>3.5</v>
      </c>
      <c r="F40" s="679">
        <v>3.75</v>
      </c>
      <c r="G40" s="679">
        <v>4</v>
      </c>
      <c r="H40" s="679">
        <v>11</v>
      </c>
      <c r="I40" s="679">
        <v>10</v>
      </c>
      <c r="J40" s="679">
        <v>11</v>
      </c>
      <c r="K40" s="679">
        <v>12</v>
      </c>
      <c r="L40" s="679">
        <v>13</v>
      </c>
      <c r="M40" s="679">
        <v>2</v>
      </c>
      <c r="N40" s="679">
        <v>2.75</v>
      </c>
      <c r="O40" s="679">
        <v>2.75</v>
      </c>
      <c r="P40" s="679">
        <v>3.5</v>
      </c>
      <c r="Q40" s="679">
        <v>10.5</v>
      </c>
      <c r="R40" s="679">
        <v>10.5</v>
      </c>
      <c r="S40" s="679">
        <v>11.5</v>
      </c>
      <c r="T40" s="679">
        <v>12</v>
      </c>
      <c r="U40" s="348" t="e">
        <f>'[2]البحر المتوسط 33'!$C$12:$T$12</f>
        <v>#VALUE!</v>
      </c>
    </row>
    <row r="41" spans="1:21" s="88" customFormat="1" ht="37.5" customHeight="1" thickBot="1">
      <c r="A41" s="504">
        <v>34</v>
      </c>
      <c r="B41" s="513" t="s">
        <v>49</v>
      </c>
      <c r="C41" s="679"/>
      <c r="D41" s="679">
        <f>'[3]البنك اللبناني الفرنسي 34'!$C$12:$Q$12</f>
        <v>2</v>
      </c>
      <c r="E41" s="679"/>
      <c r="F41" s="679"/>
      <c r="G41" s="679"/>
      <c r="H41" s="679">
        <f>'[3]البنك اللبناني الفرنسي 34'!$C$12:$Q$12</f>
        <v>7.5</v>
      </c>
      <c r="I41" s="679"/>
      <c r="J41" s="679">
        <f>'[3]البنك اللبناني الفرنسي 34'!$C$12:$Q$12</f>
        <v>10</v>
      </c>
      <c r="K41" s="679"/>
      <c r="L41" s="679"/>
      <c r="M41" s="679"/>
      <c r="N41" s="679">
        <f>'[3]البنك اللبناني الفرنسي 34'!$C$12:$Q$12</f>
        <v>2.25</v>
      </c>
      <c r="O41" s="679">
        <f>'[3]البنك اللبناني الفرنسي 34'!$C$12:$Q$12</f>
        <v>2.25</v>
      </c>
      <c r="P41" s="679"/>
      <c r="Q41" s="679">
        <f>'[3]البنك اللبناني الفرنسي 34'!$C$12:$Q$12</f>
        <v>8</v>
      </c>
      <c r="R41" s="679"/>
      <c r="S41" s="679"/>
      <c r="T41" s="679"/>
      <c r="U41" s="1309"/>
    </row>
    <row r="42" spans="1:21" s="88" customFormat="1" ht="39.75" customHeight="1" thickBot="1">
      <c r="A42" s="504">
        <v>35</v>
      </c>
      <c r="B42" s="113" t="s">
        <v>130</v>
      </c>
      <c r="C42" s="679"/>
      <c r="D42" s="679">
        <f>'[3]فرنسبنك 35 '!$C$12:$T$12</f>
        <v>1.5</v>
      </c>
      <c r="E42" s="679"/>
      <c r="F42" s="679"/>
      <c r="G42" s="679"/>
      <c r="H42" s="679"/>
      <c r="I42" s="679"/>
      <c r="J42" s="679"/>
      <c r="K42" s="679"/>
      <c r="L42" s="679">
        <f>'[3]فرنسبنك 35 '!$C$12:$T$12</f>
        <v>12</v>
      </c>
      <c r="M42" s="679"/>
      <c r="N42" s="679">
        <f>'[3]فرنسبنك 35 '!$C$12:$T$12</f>
        <v>2</v>
      </c>
      <c r="O42" s="679">
        <f>'[3]فرنسبنك 35 '!$C$12:$T$12</f>
        <v>4</v>
      </c>
      <c r="P42" s="679"/>
      <c r="Q42" s="679"/>
      <c r="R42" s="679"/>
      <c r="S42" s="679"/>
      <c r="T42" s="679">
        <f>'[3]فرنسبنك 35 '!$C$12:$T$12</f>
        <v>12</v>
      </c>
      <c r="U42" s="1309"/>
    </row>
    <row r="43" spans="1:21" s="88" customFormat="1" ht="47.25" customHeight="1" thickBot="1">
      <c r="A43" s="504">
        <v>36</v>
      </c>
      <c r="B43" s="113" t="s">
        <v>139</v>
      </c>
      <c r="C43" s="679">
        <v>3.5</v>
      </c>
      <c r="D43" s="679">
        <v>4.5</v>
      </c>
      <c r="E43" s="679">
        <v>5.4</v>
      </c>
      <c r="F43" s="679">
        <v>5.8</v>
      </c>
      <c r="G43" s="679"/>
      <c r="H43" s="679">
        <v>14</v>
      </c>
      <c r="I43" s="679">
        <v>14</v>
      </c>
      <c r="J43" s="679">
        <v>12</v>
      </c>
      <c r="K43" s="679">
        <v>12.5</v>
      </c>
      <c r="L43" s="679">
        <v>13</v>
      </c>
      <c r="M43" s="679">
        <v>2</v>
      </c>
      <c r="N43" s="679">
        <v>2.5</v>
      </c>
      <c r="O43" s="679">
        <v>3</v>
      </c>
      <c r="P43" s="679">
        <v>3.9</v>
      </c>
      <c r="Q43" s="679">
        <v>12</v>
      </c>
      <c r="R43" s="679">
        <v>13</v>
      </c>
      <c r="S43" s="679">
        <v>14</v>
      </c>
      <c r="T43" s="679"/>
      <c r="U43" s="1324" t="e">
        <f>'[2]الاقليم التجاري 36 '!$C$12:$T$12</f>
        <v>#VALUE!</v>
      </c>
    </row>
    <row r="44" spans="1:21" s="88" customFormat="1" ht="36.75" customHeight="1" thickBot="1">
      <c r="A44" s="504">
        <v>37</v>
      </c>
      <c r="B44" s="113" t="s">
        <v>133</v>
      </c>
      <c r="C44" s="679">
        <f>'[2]بيروت والبلاد العربية 37 '!$C$12:$T$12</f>
        <v>4</v>
      </c>
      <c r="D44" s="679">
        <f>'[2]بيروت والبلاد العربية 37 '!$C$12:$T$12</f>
        <v>3.5</v>
      </c>
      <c r="E44" s="679">
        <f>'[2]بيروت والبلاد العربية 37 '!$C$12:$T$12</f>
        <v>4.75</v>
      </c>
      <c r="F44" s="679">
        <f>'[2]بيروت والبلاد العربية 37 '!$C$12:$T$12</f>
        <v>6</v>
      </c>
      <c r="G44" s="679">
        <f>'[2]بيروت والبلاد العربية 37 '!$C$12:$T$12</f>
        <v>7</v>
      </c>
      <c r="H44" s="679">
        <f>'[2]بيروت والبلاد العربية 37 '!$C$12:$T$12</f>
        <v>12</v>
      </c>
      <c r="I44" s="679">
        <f>'[2]بيروت والبلاد العربية 37 '!$C$12:$T$12</f>
        <v>12</v>
      </c>
      <c r="J44" s="679">
        <f>'[2]بيروت والبلاد العربية 37 '!$C$12:$T$12</f>
        <v>13</v>
      </c>
      <c r="K44" s="679">
        <f>'[2]بيروت والبلاد العربية 37 '!$C$12:$T$12</f>
        <v>13.5</v>
      </c>
      <c r="L44" s="679">
        <f>'[2]بيروت والبلاد العربية 37 '!$C$12:$T$12</f>
        <v>14</v>
      </c>
      <c r="M44" s="679">
        <f>'[2]بيروت والبلاد العربية 37 '!$C$12:$T$12</f>
        <v>3</v>
      </c>
      <c r="N44" s="679">
        <f>'[2]بيروت والبلاد العربية 37 '!$C$12:$T$12</f>
        <v>4</v>
      </c>
      <c r="O44" s="679">
        <f>'[2]بيروت والبلاد العربية 37 '!$C$12:$T$12</f>
        <v>5</v>
      </c>
      <c r="P44" s="679">
        <f>'[2]بيروت والبلاد العربية 37 '!$C$12:$T$12</f>
        <v>5.75</v>
      </c>
      <c r="Q44" s="679">
        <f>'[2]بيروت والبلاد العربية 37 '!$C$12:$T$12</f>
        <v>9</v>
      </c>
      <c r="R44" s="679">
        <f>'[2]بيروت والبلاد العربية 37 '!$C$12:$T$12</f>
        <v>10</v>
      </c>
      <c r="S44" s="679">
        <f>'[2]بيروت والبلاد العربية 37 '!$C$12:$T$12</f>
        <v>11</v>
      </c>
      <c r="T44" s="679">
        <f>'[2]بيروت والبلاد العربية 37 '!$C$12:$T$12</f>
        <v>12</v>
      </c>
      <c r="U44" s="1309"/>
    </row>
    <row r="45" spans="1:21" s="88" customFormat="1" ht="42" customHeight="1" thickBot="1">
      <c r="A45" s="504">
        <v>38</v>
      </c>
      <c r="B45" s="1325" t="s">
        <v>74</v>
      </c>
      <c r="C45" s="679"/>
      <c r="D45" s="679"/>
      <c r="E45" s="679">
        <f>'[3]بارسيان 38 '!$C$12:$N$12</f>
        <v>6</v>
      </c>
      <c r="F45" s="679"/>
      <c r="G45" s="679"/>
      <c r="H45" s="679"/>
      <c r="I45" s="679"/>
      <c r="J45" s="679"/>
      <c r="K45" s="679">
        <v>8</v>
      </c>
      <c r="L45" s="679"/>
      <c r="M45" s="679"/>
      <c r="N45" s="679"/>
      <c r="O45" s="679"/>
      <c r="P45" s="679"/>
      <c r="Q45" s="679"/>
      <c r="R45" s="679"/>
      <c r="S45" s="679"/>
      <c r="T45" s="679"/>
      <c r="U45" s="1309"/>
    </row>
    <row r="46" spans="1:21" s="88" customFormat="1" ht="39.75" customHeight="1" thickBot="1">
      <c r="A46" s="504">
        <v>39</v>
      </c>
      <c r="B46" s="513" t="s">
        <v>53</v>
      </c>
      <c r="C46" s="679"/>
      <c r="D46" s="679">
        <f>'[3]لبنان والمهجر 39'!$C$12:$T$12</f>
        <v>3.32</v>
      </c>
      <c r="E46" s="679"/>
      <c r="F46" s="679"/>
      <c r="G46" s="679"/>
      <c r="H46" s="679"/>
      <c r="I46" s="679">
        <f>'[3]لبنان والمهجر 39'!$C$12:$T$12</f>
        <v>9.07</v>
      </c>
      <c r="J46" s="679">
        <f>'[3]لبنان والمهجر 39'!$C$12:$T$12</f>
        <v>11.43</v>
      </c>
      <c r="K46" s="679"/>
      <c r="L46" s="679">
        <f>'[3]لبنان والمهجر 39'!$C$12:$T$12</f>
        <v>11.2</v>
      </c>
      <c r="M46" s="679"/>
      <c r="N46" s="679">
        <f>'[3]لبنان والمهجر 39'!$C$12:$T$12</f>
        <v>3.49</v>
      </c>
      <c r="O46" s="679"/>
      <c r="P46" s="679"/>
      <c r="Q46" s="679"/>
      <c r="R46" s="679"/>
      <c r="S46" s="679">
        <f>'[3]لبنان والمهجر 39'!$C$12:$T$12</f>
        <v>9</v>
      </c>
      <c r="T46" s="679">
        <f>'[3]لبنان والمهجر 39'!$C$12:$T$12</f>
        <v>8.3</v>
      </c>
      <c r="U46" s="1316"/>
    </row>
    <row r="47" spans="1:21" s="88" customFormat="1" ht="39.75" customHeight="1" thickBot="1">
      <c r="A47" s="504">
        <v>40</v>
      </c>
      <c r="B47" s="113" t="s">
        <v>112</v>
      </c>
      <c r="C47" s="695">
        <f>'[3]بنك عودة 40'!$C$12:$T$12</f>
        <v>4</v>
      </c>
      <c r="D47" s="695">
        <f>'[3]بنك عودة 40'!$C$12:$T$12</f>
        <v>5.2</v>
      </c>
      <c r="E47" s="695">
        <f>'[3]بنك عودة 40'!$C$12:$T$12</f>
        <v>5.3</v>
      </c>
      <c r="F47" s="695"/>
      <c r="G47" s="695"/>
      <c r="H47" s="695">
        <f>'[3]بنك عودة 40'!$C$12:$T$12</f>
        <v>10.5</v>
      </c>
      <c r="I47" s="695"/>
      <c r="J47" s="695">
        <f>'[3]بنك عودة 40'!$C$12:$T$12</f>
        <v>12.5</v>
      </c>
      <c r="K47" s="695">
        <f>'[3]بنك عودة 40'!$C$12:$T$12</f>
        <v>13.5</v>
      </c>
      <c r="L47" s="695"/>
      <c r="M47" s="695">
        <f>'[3]بنك عودة 40'!$C$12:$T$12</f>
        <v>1.5</v>
      </c>
      <c r="N47" s="695">
        <f>'[3]بنك عودة 40'!$C$12:$T$12</f>
        <v>1.9</v>
      </c>
      <c r="O47" s="695">
        <f>'[3]بنك عودة 40'!$C$12:$T$12</f>
        <v>2.58</v>
      </c>
      <c r="P47" s="695">
        <f>'[3]بنك عودة 40'!$C$12:$T$12</f>
        <v>5</v>
      </c>
      <c r="Q47" s="695">
        <f>'[3]بنك عودة 40'!$C$12:$T$12</f>
        <v>9.75</v>
      </c>
      <c r="R47" s="695">
        <f>'[3]بنك عودة 40'!$C$12:$T$12</f>
        <v>10.75</v>
      </c>
      <c r="S47" s="695">
        <f>'[3]بنك عودة 40'!$C$12:$T$12</f>
        <v>10.75</v>
      </c>
      <c r="T47" s="695">
        <f>'[3]بنك عودة 40'!$C$12:$T$12</f>
        <v>11.5</v>
      </c>
      <c r="U47" s="1316"/>
    </row>
    <row r="48" spans="1:21" s="88" customFormat="1" ht="39.75" customHeight="1" thickBot="1">
      <c r="A48" s="504">
        <v>41</v>
      </c>
      <c r="B48" s="514" t="s">
        <v>194</v>
      </c>
      <c r="C48" s="695"/>
      <c r="D48" s="695">
        <f>'[3]بنك مياب 41'!$C$12:$T$12</f>
        <v>6</v>
      </c>
      <c r="E48" s="695">
        <f>'[3]بنك مياب 41'!$C$12:$T$12</f>
        <v>6.875</v>
      </c>
      <c r="F48" s="695">
        <f>'[3]بنك مياب 41'!$C$12:$T$12</f>
        <v>7.75</v>
      </c>
      <c r="G48" s="695"/>
      <c r="H48" s="695"/>
      <c r="I48" s="695"/>
      <c r="J48" s="695"/>
      <c r="K48" s="695"/>
      <c r="L48" s="695">
        <f>'[3]بنك مياب 41'!$C$12:$T$12</f>
        <v>3.2</v>
      </c>
      <c r="M48" s="695"/>
      <c r="N48" s="695">
        <f>'[3]بنك مياب 41'!$C$12:$T$12</f>
        <v>3.75</v>
      </c>
      <c r="O48" s="695">
        <f>'[3]بنك مياب 41'!$C$12:$T$12</f>
        <v>4.25</v>
      </c>
      <c r="P48" s="695"/>
      <c r="Q48" s="695"/>
      <c r="R48" s="695"/>
      <c r="S48" s="695">
        <f>'[3]بنك مياب 41'!$C$12:$T$12</f>
        <v>0.14</v>
      </c>
      <c r="T48" s="695"/>
      <c r="U48" s="1316"/>
    </row>
    <row r="49" spans="1:21" ht="48.75" customHeight="1" thickBot="1">
      <c r="A49" s="1326" t="s">
        <v>35</v>
      </c>
      <c r="B49" s="1327"/>
      <c r="C49" s="679">
        <f>AVERAGE(C8:C48)</f>
        <v>3.3601515151515153</v>
      </c>
      <c r="D49" s="679">
        <f aca="true" t="shared" si="0" ref="D49:T49">AVERAGE(D8:D48)</f>
        <v>4.06375</v>
      </c>
      <c r="E49" s="679">
        <f t="shared" si="0"/>
        <v>4.932878787878788</v>
      </c>
      <c r="F49" s="679">
        <f t="shared" si="0"/>
        <v>5.614736842105263</v>
      </c>
      <c r="G49" s="679">
        <f t="shared" si="0"/>
        <v>5.5</v>
      </c>
      <c r="H49" s="679">
        <f t="shared" si="0"/>
        <v>13.583333333333334</v>
      </c>
      <c r="I49" s="679">
        <f t="shared" si="0"/>
        <v>13.115</v>
      </c>
      <c r="J49" s="679">
        <f t="shared" si="0"/>
        <v>12.575000000000001</v>
      </c>
      <c r="K49" s="679">
        <f t="shared" si="0"/>
        <v>12.16</v>
      </c>
      <c r="L49" s="679">
        <f t="shared" si="0"/>
        <v>12.304761904761904</v>
      </c>
      <c r="M49" s="679">
        <f t="shared" si="0"/>
        <v>1.8198333333333332</v>
      </c>
      <c r="N49" s="679">
        <f t="shared" si="0"/>
        <v>2.4528125</v>
      </c>
      <c r="O49" s="679">
        <f t="shared" si="0"/>
        <v>2.9309375</v>
      </c>
      <c r="P49" s="679">
        <f t="shared" si="0"/>
        <v>3.4627777777777777</v>
      </c>
      <c r="Q49" s="679">
        <f t="shared" si="0"/>
        <v>12.10030303030303</v>
      </c>
      <c r="R49" s="679">
        <f t="shared" si="0"/>
        <v>11.578636363636363</v>
      </c>
      <c r="S49" s="679">
        <f t="shared" si="0"/>
        <v>10.853043478260869</v>
      </c>
      <c r="T49" s="679">
        <f t="shared" si="0"/>
        <v>11.35</v>
      </c>
      <c r="U49" s="1316"/>
    </row>
    <row r="50" spans="1:21" ht="48.75" customHeight="1">
      <c r="A50" s="738" t="s">
        <v>232</v>
      </c>
      <c r="B50" s="738"/>
      <c r="C50" s="738"/>
      <c r="D50" s="738"/>
      <c r="E50" s="738"/>
      <c r="F50" s="738"/>
      <c r="G50" s="738"/>
      <c r="H50" s="738"/>
      <c r="I50" s="738"/>
      <c r="J50" s="738"/>
      <c r="K50" s="738"/>
      <c r="L50" s="738"/>
      <c r="M50" s="738"/>
      <c r="N50" s="738"/>
      <c r="O50" s="738"/>
      <c r="P50" s="738"/>
      <c r="Q50" s="738"/>
      <c r="R50" s="738"/>
      <c r="S50" s="738"/>
      <c r="T50" s="738"/>
      <c r="U50" s="197"/>
    </row>
    <row r="51" spans="1:21" ht="48.75" customHeight="1">
      <c r="A51" s="739" t="s">
        <v>234</v>
      </c>
      <c r="B51" s="739"/>
      <c r="C51" s="739"/>
      <c r="D51" s="739"/>
      <c r="E51" s="739"/>
      <c r="F51" s="739"/>
      <c r="G51" s="739"/>
      <c r="H51" s="739"/>
      <c r="I51" s="739"/>
      <c r="J51" s="739"/>
      <c r="K51" s="739"/>
      <c r="L51" s="739"/>
      <c r="M51" s="739"/>
      <c r="N51" s="739"/>
      <c r="O51" s="739"/>
      <c r="P51" s="739"/>
      <c r="Q51" s="739"/>
      <c r="R51" s="739"/>
      <c r="S51" s="739"/>
      <c r="T51" s="739"/>
      <c r="U51" s="197"/>
    </row>
    <row r="52" spans="1:21" ht="35.25" customHeight="1">
      <c r="A52" s="867" t="s">
        <v>150</v>
      </c>
      <c r="B52" s="867"/>
      <c r="C52" s="159"/>
      <c r="D52" s="159"/>
      <c r="E52" s="159"/>
      <c r="F52" s="159"/>
      <c r="G52" s="159"/>
      <c r="H52" s="159"/>
      <c r="I52" s="159"/>
      <c r="J52" s="159"/>
      <c r="K52" s="159"/>
      <c r="L52" s="159"/>
      <c r="M52" s="159"/>
      <c r="N52" s="159"/>
      <c r="O52" s="159"/>
      <c r="P52" s="159"/>
      <c r="Q52" s="159"/>
      <c r="R52" s="159"/>
      <c r="S52" s="159"/>
      <c r="T52" s="159"/>
      <c r="U52" s="190"/>
    </row>
    <row r="53" spans="1:21" ht="16.5" customHeight="1">
      <c r="A53" s="867"/>
      <c r="B53" s="867"/>
      <c r="C53" s="159"/>
      <c r="D53" s="159"/>
      <c r="E53" s="159"/>
      <c r="F53" s="159"/>
      <c r="G53" s="159"/>
      <c r="H53" s="159"/>
      <c r="I53" s="159"/>
      <c r="J53" s="159"/>
      <c r="K53" s="159"/>
      <c r="L53" s="159"/>
      <c r="M53" s="159"/>
      <c r="N53" s="159"/>
      <c r="O53" s="159"/>
      <c r="P53" s="159"/>
      <c r="Q53" s="159"/>
      <c r="R53" s="159"/>
      <c r="S53" s="159"/>
      <c r="T53" s="159"/>
      <c r="U53" s="190"/>
    </row>
    <row r="54" spans="1:21" ht="58.5" customHeight="1">
      <c r="A54" s="867"/>
      <c r="B54" s="867"/>
      <c r="C54" s="159"/>
      <c r="D54" s="159"/>
      <c r="E54" s="159"/>
      <c r="F54" s="159"/>
      <c r="G54" s="159"/>
      <c r="H54" s="159"/>
      <c r="I54" s="159"/>
      <c r="J54" s="159"/>
      <c r="K54" s="159"/>
      <c r="L54" s="159"/>
      <c r="M54" s="159"/>
      <c r="N54" s="159"/>
      <c r="O54" s="159"/>
      <c r="P54" s="159"/>
      <c r="Q54" s="159"/>
      <c r="R54" s="159"/>
      <c r="S54" s="159"/>
      <c r="T54" s="159"/>
      <c r="U54" s="190"/>
    </row>
    <row r="55" spans="1:21" ht="41.25" customHeight="1" thickBot="1">
      <c r="A55" s="834" t="s">
        <v>159</v>
      </c>
      <c r="B55" s="834"/>
      <c r="C55" s="834"/>
      <c r="D55" s="834"/>
      <c r="E55" s="834"/>
      <c r="F55" s="834"/>
      <c r="G55" s="834"/>
      <c r="H55" s="834"/>
      <c r="I55" s="834"/>
      <c r="J55" s="834"/>
      <c r="K55" s="834"/>
      <c r="L55" s="834"/>
      <c r="M55" s="834"/>
      <c r="N55" s="834"/>
      <c r="O55" s="834"/>
      <c r="P55" s="834"/>
      <c r="Q55" s="834"/>
      <c r="R55" s="834"/>
      <c r="S55" s="834"/>
      <c r="T55" s="834"/>
      <c r="U55" s="190"/>
    </row>
    <row r="56" spans="1:21" ht="43.5" customHeight="1" thickBot="1" thickTop="1">
      <c r="A56" s="868" t="s">
        <v>0</v>
      </c>
      <c r="B56" s="868"/>
      <c r="C56" s="853" t="s">
        <v>55</v>
      </c>
      <c r="D56" s="854"/>
      <c r="E56" s="854"/>
      <c r="F56" s="854"/>
      <c r="G56" s="854"/>
      <c r="H56" s="854"/>
      <c r="I56" s="854"/>
      <c r="J56" s="854"/>
      <c r="K56" s="854"/>
      <c r="L56" s="854"/>
      <c r="M56" s="854" t="s">
        <v>2</v>
      </c>
      <c r="N56" s="854"/>
      <c r="O56" s="854"/>
      <c r="P56" s="854"/>
      <c r="Q56" s="854"/>
      <c r="R56" s="854"/>
      <c r="S56" s="854"/>
      <c r="T56" s="855"/>
      <c r="U56" s="190"/>
    </row>
    <row r="57" spans="1:21" ht="44.25" customHeight="1" thickBot="1">
      <c r="A57" s="869"/>
      <c r="B57" s="869"/>
      <c r="C57" s="856" t="s">
        <v>3</v>
      </c>
      <c r="D57" s="852"/>
      <c r="E57" s="852"/>
      <c r="F57" s="852"/>
      <c r="G57" s="852"/>
      <c r="H57" s="852" t="s">
        <v>4</v>
      </c>
      <c r="I57" s="852"/>
      <c r="J57" s="852"/>
      <c r="K57" s="852"/>
      <c r="L57" s="852"/>
      <c r="M57" s="852" t="s">
        <v>5</v>
      </c>
      <c r="N57" s="852"/>
      <c r="O57" s="852"/>
      <c r="P57" s="852"/>
      <c r="Q57" s="852" t="s">
        <v>145</v>
      </c>
      <c r="R57" s="852"/>
      <c r="S57" s="852"/>
      <c r="T57" s="862"/>
      <c r="U57" s="197"/>
    </row>
    <row r="58" spans="1:21" ht="45" customHeight="1" thickBot="1">
      <c r="A58" s="869"/>
      <c r="B58" s="869"/>
      <c r="C58" s="865" t="s">
        <v>7</v>
      </c>
      <c r="D58" s="852" t="s">
        <v>8</v>
      </c>
      <c r="E58" s="852"/>
      <c r="F58" s="852"/>
      <c r="G58" s="852"/>
      <c r="H58" s="865" t="s">
        <v>9</v>
      </c>
      <c r="I58" s="865" t="s">
        <v>10</v>
      </c>
      <c r="J58" s="852" t="s">
        <v>11</v>
      </c>
      <c r="K58" s="852"/>
      <c r="L58" s="852"/>
      <c r="M58" s="865" t="s">
        <v>36</v>
      </c>
      <c r="N58" s="852" t="s">
        <v>12</v>
      </c>
      <c r="O58" s="852"/>
      <c r="P58" s="852"/>
      <c r="Q58" s="852" t="s">
        <v>11</v>
      </c>
      <c r="R58" s="852"/>
      <c r="S58" s="852"/>
      <c r="T58" s="862"/>
      <c r="U58" s="197"/>
    </row>
    <row r="59" spans="1:21" ht="236.25" customHeight="1">
      <c r="A59" s="869"/>
      <c r="B59" s="869"/>
      <c r="C59" s="828"/>
      <c r="D59" s="865" t="s">
        <v>13</v>
      </c>
      <c r="E59" s="865" t="s">
        <v>14</v>
      </c>
      <c r="F59" s="865" t="s">
        <v>15</v>
      </c>
      <c r="G59" s="865" t="s">
        <v>16</v>
      </c>
      <c r="H59" s="828"/>
      <c r="I59" s="828"/>
      <c r="J59" s="865" t="s">
        <v>17</v>
      </c>
      <c r="K59" s="865" t="s">
        <v>18</v>
      </c>
      <c r="L59" s="865" t="s">
        <v>19</v>
      </c>
      <c r="M59" s="828"/>
      <c r="N59" s="865" t="s">
        <v>20</v>
      </c>
      <c r="O59" s="865" t="s">
        <v>21</v>
      </c>
      <c r="P59" s="865" t="s">
        <v>22</v>
      </c>
      <c r="Q59" s="865" t="s">
        <v>23</v>
      </c>
      <c r="R59" s="865" t="s">
        <v>24</v>
      </c>
      <c r="S59" s="865" t="s">
        <v>25</v>
      </c>
      <c r="T59" s="871" t="s">
        <v>37</v>
      </c>
      <c r="U59" s="197"/>
    </row>
    <row r="60" spans="1:22" ht="53.25" customHeight="1" thickBot="1">
      <c r="A60" s="870"/>
      <c r="B60" s="870"/>
      <c r="C60" s="866"/>
      <c r="D60" s="866"/>
      <c r="E60" s="866"/>
      <c r="F60" s="866"/>
      <c r="G60" s="866"/>
      <c r="H60" s="866"/>
      <c r="I60" s="866"/>
      <c r="J60" s="866"/>
      <c r="K60" s="866"/>
      <c r="L60" s="866"/>
      <c r="M60" s="866"/>
      <c r="N60" s="866"/>
      <c r="O60" s="866"/>
      <c r="P60" s="866"/>
      <c r="Q60" s="866"/>
      <c r="R60" s="866"/>
      <c r="S60" s="866"/>
      <c r="T60" s="872"/>
      <c r="U60" s="201"/>
      <c r="V60" s="2" t="s">
        <v>47</v>
      </c>
    </row>
    <row r="61" spans="1:22" ht="56.25" customHeight="1" thickBot="1">
      <c r="A61" s="515">
        <v>1</v>
      </c>
      <c r="B61" s="300" t="s">
        <v>131</v>
      </c>
      <c r="C61" s="529">
        <v>4</v>
      </c>
      <c r="D61" s="529">
        <v>5</v>
      </c>
      <c r="E61" s="529">
        <v>6</v>
      </c>
      <c r="F61" s="529">
        <v>7</v>
      </c>
      <c r="G61" s="529"/>
      <c r="H61" s="529"/>
      <c r="I61" s="529"/>
      <c r="J61" s="529"/>
      <c r="K61" s="529">
        <v>6</v>
      </c>
      <c r="L61" s="529">
        <v>6</v>
      </c>
      <c r="M61" s="530">
        <v>1</v>
      </c>
      <c r="N61" s="530">
        <v>1</v>
      </c>
      <c r="O61" s="530">
        <v>1.5</v>
      </c>
      <c r="P61" s="516"/>
      <c r="Q61" s="516"/>
      <c r="R61" s="516"/>
      <c r="S61" s="516"/>
      <c r="T61" s="516"/>
      <c r="U61" s="522" t="e">
        <f>'[3]الزراعي التعاوني B'!$C$12:$L$12</f>
        <v>#VALUE!</v>
      </c>
      <c r="V61" s="523"/>
    </row>
    <row r="62" spans="1:25" ht="57" customHeight="1" thickBot="1">
      <c r="A62" s="517">
        <v>2</v>
      </c>
      <c r="B62" s="518" t="s">
        <v>52</v>
      </c>
      <c r="C62" s="529">
        <v>3</v>
      </c>
      <c r="D62" s="529">
        <v>2</v>
      </c>
      <c r="E62" s="529">
        <v>3</v>
      </c>
      <c r="F62" s="529">
        <v>4</v>
      </c>
      <c r="G62" s="529"/>
      <c r="H62" s="529">
        <v>14</v>
      </c>
      <c r="I62" s="529">
        <v>14</v>
      </c>
      <c r="J62" s="529">
        <v>8</v>
      </c>
      <c r="K62" s="529">
        <v>10</v>
      </c>
      <c r="L62" s="529">
        <v>12</v>
      </c>
      <c r="M62" s="532"/>
      <c r="N62" s="532"/>
      <c r="O62" s="532"/>
      <c r="P62" s="519"/>
      <c r="Q62" s="519"/>
      <c r="R62" s="519"/>
      <c r="S62" s="519"/>
      <c r="T62" s="519"/>
      <c r="U62" s="202"/>
      <c r="V62" s="8"/>
      <c r="W62" s="8"/>
      <c r="X62" s="8"/>
      <c r="Y62" s="8"/>
    </row>
    <row r="63" spans="1:25" ht="51.75" customHeight="1" thickBot="1">
      <c r="A63" s="520">
        <v>3</v>
      </c>
      <c r="B63" s="518" t="s">
        <v>135</v>
      </c>
      <c r="C63" s="529">
        <v>3</v>
      </c>
      <c r="D63" s="529">
        <v>3.5</v>
      </c>
      <c r="E63" s="529">
        <v>4</v>
      </c>
      <c r="F63" s="529">
        <v>5</v>
      </c>
      <c r="G63" s="529"/>
      <c r="H63" s="529">
        <v>10</v>
      </c>
      <c r="I63" s="529">
        <v>10</v>
      </c>
      <c r="J63" s="529">
        <v>8</v>
      </c>
      <c r="K63" s="529">
        <v>10</v>
      </c>
      <c r="L63" s="529">
        <v>10</v>
      </c>
      <c r="M63" s="532"/>
      <c r="N63" s="532"/>
      <c r="O63" s="532"/>
      <c r="P63" s="521"/>
      <c r="Q63" s="521"/>
      <c r="R63" s="521"/>
      <c r="S63" s="521"/>
      <c r="T63" s="521"/>
      <c r="U63" s="203"/>
      <c r="V63" s="4"/>
      <c r="W63" s="4"/>
      <c r="X63" s="4"/>
      <c r="Y63" s="4"/>
    </row>
    <row r="64" spans="1:25" ht="55.5" customHeight="1" thickBot="1">
      <c r="A64" s="860" t="s">
        <v>39</v>
      </c>
      <c r="B64" s="861"/>
      <c r="C64" s="542">
        <f>AVERAGE(C61:C63)</f>
        <v>3.3333333333333335</v>
      </c>
      <c r="D64" s="542">
        <f aca="true" t="shared" si="1" ref="D64:O64">AVERAGE(D61:D63)</f>
        <v>3.5</v>
      </c>
      <c r="E64" s="542">
        <f t="shared" si="1"/>
        <v>4.333333333333333</v>
      </c>
      <c r="F64" s="542">
        <f t="shared" si="1"/>
        <v>5.333333333333333</v>
      </c>
      <c r="G64" s="542"/>
      <c r="H64" s="542">
        <f t="shared" si="1"/>
        <v>12</v>
      </c>
      <c r="I64" s="542">
        <f t="shared" si="1"/>
        <v>12</v>
      </c>
      <c r="J64" s="542">
        <f t="shared" si="1"/>
        <v>8</v>
      </c>
      <c r="K64" s="542">
        <f t="shared" si="1"/>
        <v>8.666666666666666</v>
      </c>
      <c r="L64" s="542">
        <f t="shared" si="1"/>
        <v>9.333333333333334</v>
      </c>
      <c r="M64" s="542">
        <f t="shared" si="1"/>
        <v>1</v>
      </c>
      <c r="N64" s="542">
        <f t="shared" si="1"/>
        <v>1</v>
      </c>
      <c r="O64" s="542">
        <f t="shared" si="1"/>
        <v>1.5</v>
      </c>
      <c r="P64" s="524"/>
      <c r="Q64" s="524"/>
      <c r="R64" s="524"/>
      <c r="S64" s="524"/>
      <c r="T64" s="524"/>
      <c r="U64" s="203"/>
      <c r="V64" s="4"/>
      <c r="W64" s="3"/>
      <c r="X64" s="3"/>
      <c r="Y64" s="3"/>
    </row>
    <row r="65" spans="1:25" ht="48.75" customHeight="1">
      <c r="A65" s="858" t="s">
        <v>141</v>
      </c>
      <c r="B65" s="859"/>
      <c r="C65" s="204"/>
      <c r="D65" s="204"/>
      <c r="E65" s="204"/>
      <c r="F65" s="204"/>
      <c r="G65" s="204"/>
      <c r="H65" s="204"/>
      <c r="I65" s="204"/>
      <c r="J65" s="204"/>
      <c r="K65" s="204"/>
      <c r="L65" s="204"/>
      <c r="M65" s="204"/>
      <c r="N65" s="204"/>
      <c r="O65" s="204"/>
      <c r="P65" s="204"/>
      <c r="Q65" s="204"/>
      <c r="R65" s="204"/>
      <c r="S65" s="204"/>
      <c r="T65" s="204"/>
      <c r="U65" s="203"/>
      <c r="V65" s="4"/>
      <c r="W65" s="3"/>
      <c r="X65" s="3"/>
      <c r="Y65" s="3"/>
    </row>
    <row r="66" spans="1:38" ht="39.75" customHeight="1">
      <c r="A66" s="863"/>
      <c r="B66" s="864"/>
      <c r="C66" s="864"/>
      <c r="D66" s="864"/>
      <c r="E66" s="864"/>
      <c r="F66" s="864"/>
      <c r="G66" s="864"/>
      <c r="H66" s="864"/>
      <c r="I66" s="864"/>
      <c r="J66" s="864"/>
      <c r="K66" s="205"/>
      <c r="L66" s="205"/>
      <c r="M66" s="205"/>
      <c r="N66" s="205"/>
      <c r="O66" s="205"/>
      <c r="P66" s="205"/>
      <c r="Q66" s="205"/>
      <c r="R66" s="205"/>
      <c r="S66" s="205"/>
      <c r="T66" s="205"/>
      <c r="U66" s="206"/>
      <c r="V66" s="61"/>
      <c r="Z66" s="6"/>
      <c r="AA66" s="6"/>
      <c r="AB66" s="6"/>
      <c r="AC66" s="6"/>
      <c r="AD66" s="6"/>
      <c r="AE66" s="6"/>
      <c r="AF66" s="6"/>
      <c r="AG66" s="6"/>
      <c r="AH66" s="5"/>
      <c r="AI66" s="5"/>
      <c r="AJ66" s="5"/>
      <c r="AK66" s="5"/>
      <c r="AL66" s="5"/>
    </row>
    <row r="67" spans="1:33" ht="66" customHeight="1">
      <c r="A67" s="839" t="s">
        <v>205</v>
      </c>
      <c r="B67" s="839"/>
      <c r="C67" s="839"/>
      <c r="D67" s="839"/>
      <c r="E67" s="839"/>
      <c r="F67" s="839"/>
      <c r="G67" s="839"/>
      <c r="H67" s="839"/>
      <c r="I67" s="839"/>
      <c r="J67" s="839"/>
      <c r="K67" s="839"/>
      <c r="L67" s="839"/>
      <c r="M67" s="839"/>
      <c r="N67" s="839"/>
      <c r="O67" s="839"/>
      <c r="P67" s="839"/>
      <c r="Q67" s="839"/>
      <c r="R67" s="839"/>
      <c r="S67" s="839"/>
      <c r="T67" s="839"/>
      <c r="U67" s="197"/>
      <c r="Z67" s="3"/>
      <c r="AA67" s="3"/>
      <c r="AB67" s="3"/>
      <c r="AC67" s="3"/>
      <c r="AD67" s="3"/>
      <c r="AE67" s="3"/>
      <c r="AF67" s="3"/>
      <c r="AG67" s="3"/>
    </row>
    <row r="68" spans="1:33" ht="34.5">
      <c r="A68" s="857"/>
      <c r="B68" s="857"/>
      <c r="C68" s="857"/>
      <c r="D68" s="857"/>
      <c r="E68" s="857"/>
      <c r="F68" s="857"/>
      <c r="G68" s="857"/>
      <c r="H68" s="857"/>
      <c r="I68" s="857"/>
      <c r="J68" s="857"/>
      <c r="K68" s="857"/>
      <c r="L68" s="857"/>
      <c r="M68" s="857"/>
      <c r="N68" s="857"/>
      <c r="O68" s="857"/>
      <c r="P68" s="857"/>
      <c r="Q68" s="857"/>
      <c r="R68" s="857"/>
      <c r="S68" s="857"/>
      <c r="T68" s="857"/>
      <c r="U68" s="197"/>
      <c r="Z68" s="3"/>
      <c r="AA68" s="3"/>
      <c r="AB68" s="3"/>
      <c r="AC68" s="3"/>
      <c r="AD68" s="3"/>
      <c r="AE68" s="3"/>
      <c r="AF68" s="3"/>
      <c r="AG68" s="3"/>
    </row>
    <row r="69" spans="1:20" ht="30">
      <c r="A69" s="39"/>
      <c r="B69" s="39"/>
      <c r="C69" s="39"/>
      <c r="D69" s="39"/>
      <c r="E69" s="39"/>
      <c r="F69" s="39"/>
      <c r="G69" s="39"/>
      <c r="H69" s="39"/>
      <c r="I69" s="39"/>
      <c r="J69" s="39"/>
      <c r="K69" s="39"/>
      <c r="L69" s="39"/>
      <c r="M69" s="39"/>
      <c r="N69" s="39"/>
      <c r="O69" s="39"/>
      <c r="P69" s="39"/>
      <c r="Q69" s="39"/>
      <c r="R69" s="39"/>
      <c r="S69" s="39"/>
      <c r="T69" s="39"/>
    </row>
    <row r="70" spans="2:20" ht="30">
      <c r="B70" s="11"/>
      <c r="C70" s="11"/>
      <c r="D70" s="11"/>
      <c r="E70" s="11"/>
      <c r="F70" s="11"/>
      <c r="G70" s="11"/>
      <c r="H70" s="11"/>
      <c r="I70" s="11"/>
      <c r="J70" s="11"/>
      <c r="K70" s="11"/>
      <c r="L70" s="11"/>
      <c r="M70" s="11"/>
      <c r="N70" s="11"/>
      <c r="O70" s="11"/>
      <c r="P70" s="11"/>
      <c r="Q70" s="11"/>
      <c r="R70" s="11"/>
      <c r="S70" s="11"/>
      <c r="T70" s="11"/>
    </row>
    <row r="71" spans="2:20" ht="30">
      <c r="B71" s="11"/>
      <c r="C71" s="11"/>
      <c r="D71" s="11"/>
      <c r="E71" s="11"/>
      <c r="F71" s="11"/>
      <c r="G71" s="11"/>
      <c r="H71" s="11"/>
      <c r="I71" s="11"/>
      <c r="J71" s="11"/>
      <c r="K71" s="11"/>
      <c r="L71" s="11"/>
      <c r="M71" s="11"/>
      <c r="N71" s="11"/>
      <c r="O71" s="11"/>
      <c r="P71" s="11"/>
      <c r="Q71" s="11"/>
      <c r="R71" s="11"/>
      <c r="S71" s="11"/>
      <c r="T71" s="11"/>
    </row>
    <row r="72" spans="2:20" ht="30">
      <c r="B72" s="11"/>
      <c r="C72" s="11"/>
      <c r="D72" s="11"/>
      <c r="E72" s="11"/>
      <c r="F72" s="11"/>
      <c r="G72" s="11"/>
      <c r="H72" s="11"/>
      <c r="I72" s="11"/>
      <c r="J72" s="11"/>
      <c r="K72" s="11"/>
      <c r="L72" s="11"/>
      <c r="M72" s="11"/>
      <c r="N72" s="11"/>
      <c r="O72" s="11"/>
      <c r="P72" s="11"/>
      <c r="Q72" s="11"/>
      <c r="R72" s="11"/>
      <c r="S72" s="11"/>
      <c r="T72" s="11"/>
    </row>
    <row r="73" spans="2:20" ht="30">
      <c r="B73" s="11"/>
      <c r="C73" s="11"/>
      <c r="D73" s="11"/>
      <c r="E73" s="11"/>
      <c r="F73" s="11"/>
      <c r="G73" s="11"/>
      <c r="H73" s="11"/>
      <c r="I73" s="11"/>
      <c r="J73" s="11"/>
      <c r="K73" s="11"/>
      <c r="L73" s="11"/>
      <c r="M73" s="11"/>
      <c r="N73" s="11"/>
      <c r="O73" s="11"/>
      <c r="P73" s="11"/>
      <c r="Q73" s="11"/>
      <c r="R73" s="11"/>
      <c r="S73" s="11"/>
      <c r="T73" s="11"/>
    </row>
    <row r="74" ht="30">
      <c r="B74" s="40"/>
    </row>
    <row r="75" ht="30">
      <c r="B75" s="41"/>
    </row>
    <row r="76" ht="30">
      <c r="B76" s="42"/>
    </row>
    <row r="77" ht="30">
      <c r="B77" s="42"/>
    </row>
    <row r="78" spans="2:9" ht="30">
      <c r="B78" s="43"/>
      <c r="I78" s="10" t="s">
        <v>47</v>
      </c>
    </row>
    <row r="79" ht="30">
      <c r="B79" s="44"/>
    </row>
  </sheetData>
  <sheetProtection/>
  <mergeCells count="70">
    <mergeCell ref="R59:R60"/>
    <mergeCell ref="S59:S60"/>
    <mergeCell ref="T59:T60"/>
    <mergeCell ref="G59:G60"/>
    <mergeCell ref="J59:J60"/>
    <mergeCell ref="K59:K60"/>
    <mergeCell ref="L59:L60"/>
    <mergeCell ref="N59:N60"/>
    <mergeCell ref="O59:O60"/>
    <mergeCell ref="H58:H60"/>
    <mergeCell ref="I58:I60"/>
    <mergeCell ref="M58:M60"/>
    <mergeCell ref="D59:D60"/>
    <mergeCell ref="P59:P60"/>
    <mergeCell ref="Q59:Q60"/>
    <mergeCell ref="R6:R7"/>
    <mergeCell ref="S6:S7"/>
    <mergeCell ref="T6:T7"/>
    <mergeCell ref="K6:K7"/>
    <mergeCell ref="L6:L7"/>
    <mergeCell ref="N6:N7"/>
    <mergeCell ref="O6:O7"/>
    <mergeCell ref="P6:P7"/>
    <mergeCell ref="Q6:Q7"/>
    <mergeCell ref="A1:B1"/>
    <mergeCell ref="A3:B7"/>
    <mergeCell ref="C5:C7"/>
    <mergeCell ref="H5:H7"/>
    <mergeCell ref="D6:D7"/>
    <mergeCell ref="E6:E7"/>
    <mergeCell ref="F6:F7"/>
    <mergeCell ref="B2:U2"/>
    <mergeCell ref="C3:L3"/>
    <mergeCell ref="M3:T3"/>
    <mergeCell ref="A68:T68"/>
    <mergeCell ref="A65:B65"/>
    <mergeCell ref="A64:B64"/>
    <mergeCell ref="Q57:T57"/>
    <mergeCell ref="A66:J66"/>
    <mergeCell ref="A67:T67"/>
    <mergeCell ref="E59:E60"/>
    <mergeCell ref="F59:F60"/>
    <mergeCell ref="N58:P58"/>
    <mergeCell ref="Q58:T58"/>
    <mergeCell ref="Q4:T4"/>
    <mergeCell ref="C56:L56"/>
    <mergeCell ref="M56:T56"/>
    <mergeCell ref="C57:G57"/>
    <mergeCell ref="M57:P57"/>
    <mergeCell ref="J5:L5"/>
    <mergeCell ref="Q5:T5"/>
    <mergeCell ref="C4:G4"/>
    <mergeCell ref="H4:L4"/>
    <mergeCell ref="M4:P4"/>
    <mergeCell ref="N5:P5"/>
    <mergeCell ref="D5:G5"/>
    <mergeCell ref="I5:I7"/>
    <mergeCell ref="M5:M7"/>
    <mergeCell ref="G6:G7"/>
    <mergeCell ref="J6:J7"/>
    <mergeCell ref="A51:T51"/>
    <mergeCell ref="A50:T50"/>
    <mergeCell ref="A49:B49"/>
    <mergeCell ref="D58:G58"/>
    <mergeCell ref="J58:L58"/>
    <mergeCell ref="H57:L57"/>
    <mergeCell ref="A52:B54"/>
    <mergeCell ref="A55:T55"/>
    <mergeCell ref="A56:B60"/>
    <mergeCell ref="C58:C60"/>
  </mergeCells>
  <printOptions horizontalCentered="1"/>
  <pageMargins left="0" right="0" top="0" bottom="0" header="0" footer="0"/>
  <pageSetup horizontalDpi="600" verticalDpi="600" orientation="landscape" paperSize="9" scale="25" r:id="rId4"/>
  <rowBreaks count="1" manualBreakCount="1">
    <brk id="51" max="20" man="1"/>
  </rowBreaks>
  <drawing r:id="rId3"/>
  <legacyDrawing r:id="rId2"/>
</worksheet>
</file>

<file path=xl/worksheets/sheet7.xml><?xml version="1.0" encoding="utf-8"?>
<worksheet xmlns="http://schemas.openxmlformats.org/spreadsheetml/2006/main" xmlns:r="http://schemas.openxmlformats.org/officeDocument/2006/relationships">
  <sheetPr>
    <tabColor theme="0"/>
  </sheetPr>
  <dimension ref="A1:AG77"/>
  <sheetViews>
    <sheetView zoomScale="30" zoomScaleNormal="30" zoomScaleSheetLayoutView="35" zoomScalePageLayoutView="0" workbookViewId="0" topLeftCell="A1">
      <selection activeCell="A2" sqref="A2:U49"/>
    </sheetView>
  </sheetViews>
  <sheetFormatPr defaultColWidth="9.140625" defaultRowHeight="12.75"/>
  <cols>
    <col min="1" max="1" width="13.140625" style="10" customWidth="1"/>
    <col min="2" max="2" width="107.8515625" style="10" customWidth="1"/>
    <col min="3" max="3" width="17.28125" style="10" customWidth="1"/>
    <col min="4" max="4" width="20.28125" style="10" customWidth="1"/>
    <col min="5" max="5" width="17.7109375" style="10" customWidth="1"/>
    <col min="6" max="6" width="18.28125" style="10" customWidth="1"/>
    <col min="7" max="7" width="16.28125" style="10" customWidth="1"/>
    <col min="8" max="8" width="21.8515625" style="10" customWidth="1"/>
    <col min="9" max="9" width="23.8515625" style="10" customWidth="1"/>
    <col min="10" max="10" width="17.00390625" style="10" customWidth="1"/>
    <col min="11" max="11" width="23.140625" style="10" customWidth="1"/>
    <col min="12" max="12" width="21.421875" style="10" customWidth="1"/>
    <col min="13" max="13" width="17.28125" style="10" customWidth="1"/>
    <col min="14" max="14" width="19.140625" style="10" customWidth="1"/>
    <col min="15" max="15" width="16.57421875" style="10" customWidth="1"/>
    <col min="16" max="16" width="17.8515625" style="10" customWidth="1"/>
    <col min="17" max="17" width="20.28125" style="10" customWidth="1"/>
    <col min="18" max="18" width="20.57421875" style="10" customWidth="1"/>
    <col min="19" max="19" width="19.8515625" style="10" customWidth="1"/>
    <col min="20" max="20" width="21.57421875" style="10" customWidth="1"/>
    <col min="21" max="21" width="0.42578125" style="0" hidden="1" customWidth="1"/>
  </cols>
  <sheetData>
    <row r="1" spans="1:2" ht="40.5" customHeight="1">
      <c r="A1" s="873" t="s">
        <v>54</v>
      </c>
      <c r="B1" s="873"/>
    </row>
    <row r="2" spans="1:21" s="541" customFormat="1" ht="39.75" customHeight="1">
      <c r="A2" s="1328" t="s">
        <v>202</v>
      </c>
      <c r="B2" s="1329"/>
      <c r="C2" s="1308"/>
      <c r="D2" s="1308"/>
      <c r="E2" s="1308"/>
      <c r="F2" s="1308"/>
      <c r="G2" s="1308"/>
      <c r="H2" s="1308"/>
      <c r="I2" s="1309"/>
      <c r="J2" s="1309"/>
      <c r="K2" s="1309"/>
      <c r="L2" s="1309"/>
      <c r="M2" s="1309"/>
      <c r="N2" s="1309"/>
      <c r="O2" s="1309"/>
      <c r="P2" s="1309"/>
      <c r="Q2" s="1309"/>
      <c r="R2" s="1330"/>
      <c r="S2" s="1330"/>
      <c r="T2" s="1330"/>
      <c r="U2" s="1309"/>
    </row>
    <row r="3" spans="1:21" ht="46.5" customHeight="1">
      <c r="A3" s="1328" t="s">
        <v>206</v>
      </c>
      <c r="B3" s="1328"/>
      <c r="C3" s="1308"/>
      <c r="D3" s="1308"/>
      <c r="E3" s="1308"/>
      <c r="F3" s="1308"/>
      <c r="G3" s="1308"/>
      <c r="H3" s="1308"/>
      <c r="I3" s="1309"/>
      <c r="J3" s="1309"/>
      <c r="K3" s="1309"/>
      <c r="L3" s="1309"/>
      <c r="M3" s="1309"/>
      <c r="N3" s="1309"/>
      <c r="O3" s="1309"/>
      <c r="P3" s="1309"/>
      <c r="Q3" s="1309"/>
      <c r="R3" s="1310"/>
      <c r="S3" s="1310"/>
      <c r="T3" s="1310"/>
      <c r="U3" s="1311"/>
    </row>
    <row r="4" spans="1:21" ht="48" customHeight="1" thickBot="1">
      <c r="A4" s="1313" t="s">
        <v>170</v>
      </c>
      <c r="B4" s="1313"/>
      <c r="C4" s="1313"/>
      <c r="D4" s="1313"/>
      <c r="E4" s="1313"/>
      <c r="F4" s="1313"/>
      <c r="G4" s="1313"/>
      <c r="H4" s="1313"/>
      <c r="I4" s="1313"/>
      <c r="J4" s="1313"/>
      <c r="K4" s="1313"/>
      <c r="L4" s="1313"/>
      <c r="M4" s="1313"/>
      <c r="N4" s="1313"/>
      <c r="O4" s="1313"/>
      <c r="P4" s="1313"/>
      <c r="Q4" s="1313"/>
      <c r="R4" s="1313"/>
      <c r="S4" s="1313"/>
      <c r="T4" s="1313"/>
      <c r="U4" s="1313"/>
    </row>
    <row r="5" spans="1:21" s="1" customFormat="1" ht="38.25" customHeight="1">
      <c r="A5" s="1331" t="s">
        <v>0</v>
      </c>
      <c r="B5" s="1332"/>
      <c r="C5" s="1332" t="s">
        <v>55</v>
      </c>
      <c r="D5" s="1332"/>
      <c r="E5" s="1332"/>
      <c r="F5" s="1332"/>
      <c r="G5" s="1332"/>
      <c r="H5" s="1332"/>
      <c r="I5" s="1332"/>
      <c r="J5" s="1332"/>
      <c r="K5" s="1332"/>
      <c r="L5" s="1332"/>
      <c r="M5" s="1332" t="s">
        <v>2</v>
      </c>
      <c r="N5" s="1332"/>
      <c r="O5" s="1332"/>
      <c r="P5" s="1332"/>
      <c r="Q5" s="1332"/>
      <c r="R5" s="1332"/>
      <c r="S5" s="1332"/>
      <c r="T5" s="1333"/>
      <c r="U5" s="1314"/>
    </row>
    <row r="6" spans="1:21" s="1" customFormat="1" ht="38.25" customHeight="1">
      <c r="A6" s="1334"/>
      <c r="B6" s="1335"/>
      <c r="C6" s="1335" t="s">
        <v>3</v>
      </c>
      <c r="D6" s="1335"/>
      <c r="E6" s="1335"/>
      <c r="F6" s="1335"/>
      <c r="G6" s="1335"/>
      <c r="H6" s="1335" t="s">
        <v>40</v>
      </c>
      <c r="I6" s="1335"/>
      <c r="J6" s="1335"/>
      <c r="K6" s="1335"/>
      <c r="L6" s="1335"/>
      <c r="M6" s="1335" t="s">
        <v>5</v>
      </c>
      <c r="N6" s="1335"/>
      <c r="O6" s="1335"/>
      <c r="P6" s="1335"/>
      <c r="Q6" s="1335" t="s">
        <v>40</v>
      </c>
      <c r="R6" s="1335"/>
      <c r="S6" s="1335"/>
      <c r="T6" s="1336"/>
      <c r="U6" s="1314"/>
    </row>
    <row r="7" spans="1:21" s="1" customFormat="1" ht="40.5" customHeight="1">
      <c r="A7" s="1334"/>
      <c r="B7" s="1335"/>
      <c r="C7" s="1337" t="s">
        <v>7</v>
      </c>
      <c r="D7" s="1335" t="s">
        <v>8</v>
      </c>
      <c r="E7" s="1335"/>
      <c r="F7" s="1335"/>
      <c r="G7" s="1335"/>
      <c r="H7" s="1338" t="s">
        <v>121</v>
      </c>
      <c r="I7" s="1337" t="s">
        <v>57</v>
      </c>
      <c r="J7" s="1335" t="s">
        <v>11</v>
      </c>
      <c r="K7" s="1335"/>
      <c r="L7" s="1335"/>
      <c r="M7" s="1337" t="s">
        <v>36</v>
      </c>
      <c r="N7" s="1335" t="s">
        <v>12</v>
      </c>
      <c r="O7" s="1335"/>
      <c r="P7" s="1335"/>
      <c r="Q7" s="1335" t="s">
        <v>11</v>
      </c>
      <c r="R7" s="1335"/>
      <c r="S7" s="1335"/>
      <c r="T7" s="1336"/>
      <c r="U7" s="1315"/>
    </row>
    <row r="8" spans="1:21" s="1" customFormat="1" ht="198" customHeight="1">
      <c r="A8" s="1334"/>
      <c r="B8" s="1335"/>
      <c r="C8" s="1337"/>
      <c r="D8" s="1337" t="s">
        <v>13</v>
      </c>
      <c r="E8" s="1337" t="s">
        <v>14</v>
      </c>
      <c r="F8" s="1337" t="s">
        <v>15</v>
      </c>
      <c r="G8" s="1337" t="s">
        <v>16</v>
      </c>
      <c r="H8" s="1338"/>
      <c r="I8" s="1337"/>
      <c r="J8" s="1337" t="s">
        <v>17</v>
      </c>
      <c r="K8" s="1337" t="s">
        <v>18</v>
      </c>
      <c r="L8" s="1337" t="s">
        <v>19</v>
      </c>
      <c r="M8" s="1337"/>
      <c r="N8" s="1337" t="s">
        <v>20</v>
      </c>
      <c r="O8" s="1337" t="s">
        <v>21</v>
      </c>
      <c r="P8" s="1337" t="s">
        <v>22</v>
      </c>
      <c r="Q8" s="1337" t="s">
        <v>23</v>
      </c>
      <c r="R8" s="1337" t="s">
        <v>24</v>
      </c>
      <c r="S8" s="1337" t="s">
        <v>25</v>
      </c>
      <c r="T8" s="1339" t="s">
        <v>58</v>
      </c>
      <c r="U8" s="1315"/>
    </row>
    <row r="9" spans="1:21" s="1" customFormat="1" ht="93.75" customHeight="1">
      <c r="A9" s="1334"/>
      <c r="B9" s="1335"/>
      <c r="C9" s="1337"/>
      <c r="D9" s="1337"/>
      <c r="E9" s="1337"/>
      <c r="F9" s="1337"/>
      <c r="G9" s="1337"/>
      <c r="H9" s="1338"/>
      <c r="I9" s="1337"/>
      <c r="J9" s="1337"/>
      <c r="K9" s="1337"/>
      <c r="L9" s="1337"/>
      <c r="M9" s="1337"/>
      <c r="N9" s="1337"/>
      <c r="O9" s="1337"/>
      <c r="P9" s="1337"/>
      <c r="Q9" s="1337"/>
      <c r="R9" s="1337"/>
      <c r="S9" s="1337"/>
      <c r="T9" s="1339"/>
      <c r="U9" s="1315"/>
    </row>
    <row r="10" spans="1:22" s="88" customFormat="1" ht="46.5" customHeight="1">
      <c r="A10" s="535">
        <v>1</v>
      </c>
      <c r="B10" s="536" t="s">
        <v>26</v>
      </c>
      <c r="C10" s="675">
        <f>'[3]الرافدين 1 '!$C$12:$S$12</f>
        <v>4</v>
      </c>
      <c r="D10" s="675">
        <f>'[3]الرافدين 1 '!$C$12:$S$12</f>
        <v>4.5</v>
      </c>
      <c r="E10" s="675">
        <f>'[3]الرافدين 1 '!$C$12:$S$12</f>
        <v>5</v>
      </c>
      <c r="F10" s="675">
        <f>'[3]الرافدين 1 '!$C$12:$S$12</f>
        <v>5.75</v>
      </c>
      <c r="G10" s="675"/>
      <c r="H10" s="675"/>
      <c r="I10" s="675"/>
      <c r="J10" s="675">
        <f>'[3]الرافدين 1 '!$C$12:$S$12</f>
        <v>9</v>
      </c>
      <c r="K10" s="675">
        <f>'[3]الرافدين 1 '!$C$12:$S$12</f>
        <v>10</v>
      </c>
      <c r="L10" s="675">
        <f>'[3]الرافدين 1 '!$C$12:$S$12</f>
        <v>11</v>
      </c>
      <c r="M10" s="675">
        <f>'[3]الرافدين 1 '!$C$12:$S$12</f>
        <v>1</v>
      </c>
      <c r="N10" s="675">
        <f>'[3]الرافدين 1 '!$C$12:$S$12</f>
        <v>1.5</v>
      </c>
      <c r="O10" s="675">
        <f>'[3]الرافدين 1 '!$C$12:$S$12</f>
        <v>1.75</v>
      </c>
      <c r="P10" s="675">
        <f>'[3]الرافدين 1 '!$C$12:$S$12</f>
        <v>3.25</v>
      </c>
      <c r="Q10" s="675">
        <f>'[3]الرافدين 1 '!$C$12:$S$12</f>
        <v>8</v>
      </c>
      <c r="R10" s="675">
        <f>'[3]الرافدين 1 '!$C$12:$S$12</f>
        <v>9</v>
      </c>
      <c r="S10" s="675">
        <f>'[3]الرافدين 1 '!$C$12:$S$12</f>
        <v>10</v>
      </c>
      <c r="T10" s="676"/>
      <c r="U10" s="348" t="e">
        <f>'[1]الرافدين 1 '!$C$12:$S$12</f>
        <v>#VALUE!</v>
      </c>
      <c r="V10" s="374"/>
    </row>
    <row r="11" spans="1:21" s="88" customFormat="1" ht="44.25" customHeight="1">
      <c r="A11" s="535">
        <v>2</v>
      </c>
      <c r="B11" s="536" t="s">
        <v>42</v>
      </c>
      <c r="C11" s="679">
        <v>3.5</v>
      </c>
      <c r="D11" s="679">
        <v>4.5</v>
      </c>
      <c r="E11" s="679">
        <v>5</v>
      </c>
      <c r="F11" s="679">
        <v>6.5</v>
      </c>
      <c r="G11" s="1263"/>
      <c r="H11" s="710">
        <v>8</v>
      </c>
      <c r="I11" s="710">
        <v>8</v>
      </c>
      <c r="J11" s="679">
        <v>10</v>
      </c>
      <c r="K11" s="679">
        <v>11</v>
      </c>
      <c r="L11" s="679">
        <v>12</v>
      </c>
      <c r="M11" s="679">
        <v>1</v>
      </c>
      <c r="N11" s="679">
        <v>1.5</v>
      </c>
      <c r="O11" s="679">
        <v>1.5</v>
      </c>
      <c r="P11" s="679">
        <v>2.5</v>
      </c>
      <c r="Q11" s="679">
        <v>9</v>
      </c>
      <c r="R11" s="679">
        <v>10</v>
      </c>
      <c r="S11" s="679">
        <v>10</v>
      </c>
      <c r="T11" s="679">
        <v>11</v>
      </c>
      <c r="U11" s="1316"/>
    </row>
    <row r="12" spans="1:21" s="88" customFormat="1" ht="37.5" customHeight="1">
      <c r="A12" s="535">
        <v>3</v>
      </c>
      <c r="B12" s="1340" t="s">
        <v>41</v>
      </c>
      <c r="C12" s="689">
        <v>1</v>
      </c>
      <c r="D12" s="689">
        <v>1.5</v>
      </c>
      <c r="E12" s="689">
        <v>2.5</v>
      </c>
      <c r="F12" s="689"/>
      <c r="G12" s="689"/>
      <c r="H12" s="689">
        <v>10</v>
      </c>
      <c r="I12" s="689"/>
      <c r="J12" s="689">
        <v>10</v>
      </c>
      <c r="K12" s="689">
        <v>10</v>
      </c>
      <c r="L12" s="689">
        <v>10</v>
      </c>
      <c r="M12" s="689">
        <v>0.25</v>
      </c>
      <c r="N12" s="689">
        <v>0.5</v>
      </c>
      <c r="O12" s="689">
        <v>0.75</v>
      </c>
      <c r="P12" s="689"/>
      <c r="Q12" s="689">
        <v>7.5</v>
      </c>
      <c r="R12" s="689">
        <v>7.5</v>
      </c>
      <c r="S12" s="689">
        <v>7.5</v>
      </c>
      <c r="T12" s="689"/>
      <c r="U12" s="1318"/>
    </row>
    <row r="13" spans="1:31" s="88" customFormat="1" ht="39.75" customHeight="1">
      <c r="A13" s="535">
        <v>4</v>
      </c>
      <c r="B13" s="537" t="s">
        <v>59</v>
      </c>
      <c r="C13" s="675">
        <v>2.5</v>
      </c>
      <c r="D13" s="675">
        <v>3</v>
      </c>
      <c r="E13" s="675">
        <v>3</v>
      </c>
      <c r="F13" s="675"/>
      <c r="G13" s="675"/>
      <c r="H13" s="675">
        <v>10</v>
      </c>
      <c r="I13" s="675"/>
      <c r="J13" s="675">
        <v>8</v>
      </c>
      <c r="K13" s="675">
        <v>9</v>
      </c>
      <c r="L13" s="675">
        <v>10</v>
      </c>
      <c r="M13" s="675">
        <v>1</v>
      </c>
      <c r="N13" s="675">
        <v>1.5</v>
      </c>
      <c r="O13" s="675">
        <v>1.5</v>
      </c>
      <c r="P13" s="675"/>
      <c r="Q13" s="675">
        <v>9</v>
      </c>
      <c r="R13" s="675">
        <v>10</v>
      </c>
      <c r="S13" s="675"/>
      <c r="T13" s="676">
        <v>11</v>
      </c>
      <c r="U13" s="348" t="e">
        <f>'[2]بغداد 4'!$C$12:$T$12</f>
        <v>#VALUE!</v>
      </c>
      <c r="AE13" s="90"/>
    </row>
    <row r="14" spans="1:21" s="88" customFormat="1" ht="39.75" customHeight="1">
      <c r="A14" s="535">
        <v>5</v>
      </c>
      <c r="B14" s="537" t="s">
        <v>29</v>
      </c>
      <c r="C14" s="675">
        <f>'[2]التجاري العراقي 5'!$C$12:$T$12</f>
        <v>0.25</v>
      </c>
      <c r="D14" s="675"/>
      <c r="E14" s="675"/>
      <c r="F14" s="675"/>
      <c r="G14" s="675"/>
      <c r="H14" s="675">
        <f>'[2]التجاري العراقي 5'!$C$12:$T$12</f>
        <v>12</v>
      </c>
      <c r="I14" s="675"/>
      <c r="J14" s="675">
        <f>'[2]التجاري العراقي 5'!$C$12:$T$12</f>
        <v>12</v>
      </c>
      <c r="K14" s="675">
        <f>'[2]التجاري العراقي 5'!$C$12:$T$12</f>
        <v>12</v>
      </c>
      <c r="L14" s="675">
        <f>'[2]التجاري العراقي 5'!$C$12:$T$12</f>
        <v>12</v>
      </c>
      <c r="M14" s="675"/>
      <c r="N14" s="675"/>
      <c r="O14" s="675"/>
      <c r="P14" s="675"/>
      <c r="Q14" s="675">
        <f>'[2]التجاري العراقي 5'!$C$12:$T$12</f>
        <v>12</v>
      </c>
      <c r="R14" s="675">
        <f>'[2]التجاري العراقي 5'!$C$12:$T$12</f>
        <v>12</v>
      </c>
      <c r="S14" s="675">
        <f>'[2]التجاري العراقي 5'!$C$12:$T$12</f>
        <v>12</v>
      </c>
      <c r="T14" s="676">
        <f>'[2]التجاري العراقي 5'!$C$12:$T$12</f>
        <v>12</v>
      </c>
      <c r="U14" s="1318"/>
    </row>
    <row r="15" spans="1:21" s="88" customFormat="1" ht="31.5" customHeight="1">
      <c r="A15" s="535">
        <v>6</v>
      </c>
      <c r="B15" s="536" t="s">
        <v>60</v>
      </c>
      <c r="C15" s="675">
        <f>'[3]الشرق الاوسط 6'!$C$12:$S$12</f>
        <v>4</v>
      </c>
      <c r="D15" s="675">
        <f>'[3]الشرق الاوسط 6'!$C$12:$S$12</f>
        <v>4.5</v>
      </c>
      <c r="E15" s="675">
        <f>'[3]الشرق الاوسط 6'!$C$12:$S$12</f>
        <v>5</v>
      </c>
      <c r="F15" s="675">
        <f>'[3]الشرق الاوسط 6'!$C$12:$S$12</f>
        <v>6</v>
      </c>
      <c r="G15" s="675"/>
      <c r="H15" s="675">
        <f>'[3]الشرق الاوسط 6'!$C$12:$S$12</f>
        <v>16</v>
      </c>
      <c r="I15" s="675"/>
      <c r="J15" s="675">
        <f>'[3]الشرق الاوسط 6'!$C$12:$S$12</f>
        <v>15</v>
      </c>
      <c r="K15" s="675">
        <f>'[3]الشرق الاوسط 6'!$C$12:$S$12</f>
        <v>16</v>
      </c>
      <c r="L15" s="675">
        <f>'[3]الشرق الاوسط 6'!$C$12:$S$12</f>
        <v>16</v>
      </c>
      <c r="M15" s="675">
        <f>'[3]الشرق الاوسط 6'!$C$12:$S$12</f>
        <v>2</v>
      </c>
      <c r="N15" s="675">
        <f>'[3]الشرق الاوسط 6'!$C$12:$S$12</f>
        <v>2.5</v>
      </c>
      <c r="O15" s="675">
        <f>'[3]الشرق الاوسط 6'!$C$12:$S$12</f>
        <v>3</v>
      </c>
      <c r="P15" s="675">
        <f>'[3]الشرق الاوسط 6'!$C$12:$S$12</f>
        <v>3.5</v>
      </c>
      <c r="Q15" s="675">
        <f>'[3]الشرق الاوسط 6'!$C$12:$S$12</f>
        <v>14</v>
      </c>
      <c r="R15" s="675">
        <f>'[3]الشرق الاوسط 6'!$C$12:$S$12</f>
        <v>15</v>
      </c>
      <c r="S15" s="675">
        <f>'[3]الشرق الاوسط 6'!$C$12:$S$12</f>
        <v>15</v>
      </c>
      <c r="T15" s="676"/>
      <c r="U15" s="1318"/>
    </row>
    <row r="16" spans="1:21" s="88" customFormat="1" ht="39.75" customHeight="1">
      <c r="A16" s="535">
        <v>7</v>
      </c>
      <c r="B16" s="537" t="s">
        <v>30</v>
      </c>
      <c r="C16" s="675">
        <v>4</v>
      </c>
      <c r="D16" s="675">
        <v>4</v>
      </c>
      <c r="E16" s="675">
        <v>4.5</v>
      </c>
      <c r="F16" s="675"/>
      <c r="G16" s="675"/>
      <c r="H16" s="675">
        <f>'[3]الاستثمار العراقي 7'!$C$12:$Q$12</f>
        <v>14</v>
      </c>
      <c r="I16" s="675">
        <f>'[3]الاستثمار العراقي 7'!$C$12:$Q$12</f>
        <v>14</v>
      </c>
      <c r="J16" s="675"/>
      <c r="K16" s="675"/>
      <c r="L16" s="675"/>
      <c r="M16" s="675">
        <v>1.75</v>
      </c>
      <c r="N16" s="675">
        <v>2</v>
      </c>
      <c r="O16" s="675">
        <v>2.5</v>
      </c>
      <c r="P16" s="675"/>
      <c r="Q16" s="675">
        <f>'[3]الاستثمار العراقي 7'!$C$12:$Q$12</f>
        <v>12</v>
      </c>
      <c r="R16" s="675"/>
      <c r="S16" s="675"/>
      <c r="T16" s="676"/>
      <c r="U16" s="1318"/>
    </row>
    <row r="17" spans="1:22" s="88" customFormat="1" ht="39.75" customHeight="1">
      <c r="A17" s="535">
        <v>8</v>
      </c>
      <c r="B17" s="537" t="s">
        <v>144</v>
      </c>
      <c r="C17" s="679">
        <v>4</v>
      </c>
      <c r="D17" s="679">
        <v>4.5</v>
      </c>
      <c r="E17" s="679">
        <v>6</v>
      </c>
      <c r="F17" s="702"/>
      <c r="G17" s="702"/>
      <c r="H17" s="679">
        <v>14</v>
      </c>
      <c r="I17" s="1303"/>
      <c r="J17" s="679">
        <v>13</v>
      </c>
      <c r="K17" s="679">
        <v>14</v>
      </c>
      <c r="L17" s="679"/>
      <c r="M17" s="679">
        <v>3</v>
      </c>
      <c r="N17" s="679">
        <v>3.5</v>
      </c>
      <c r="O17" s="679">
        <v>5</v>
      </c>
      <c r="P17" s="679">
        <v>5</v>
      </c>
      <c r="Q17" s="702"/>
      <c r="R17" s="679">
        <v>14</v>
      </c>
      <c r="S17" s="679">
        <v>15</v>
      </c>
      <c r="T17" s="722"/>
      <c r="U17" s="1319"/>
      <c r="V17" s="373"/>
    </row>
    <row r="18" spans="1:21" s="91" customFormat="1" ht="39.75" customHeight="1">
      <c r="A18" s="535">
        <v>9</v>
      </c>
      <c r="B18" s="536" t="s">
        <v>126</v>
      </c>
      <c r="C18" s="675">
        <v>1</v>
      </c>
      <c r="D18" s="675">
        <v>0.5</v>
      </c>
      <c r="E18" s="675">
        <v>0.5</v>
      </c>
      <c r="F18" s="675">
        <v>0.5</v>
      </c>
      <c r="G18" s="675"/>
      <c r="H18" s="675">
        <v>15</v>
      </c>
      <c r="I18" s="675"/>
      <c r="J18" s="675">
        <v>14</v>
      </c>
      <c r="K18" s="675">
        <v>14</v>
      </c>
      <c r="L18" s="675">
        <v>14</v>
      </c>
      <c r="M18" s="675">
        <v>0.5</v>
      </c>
      <c r="N18" s="675">
        <v>0.5</v>
      </c>
      <c r="O18" s="675">
        <v>0.5</v>
      </c>
      <c r="P18" s="675">
        <v>0.5</v>
      </c>
      <c r="Q18" s="675">
        <v>13</v>
      </c>
      <c r="R18" s="675">
        <v>13</v>
      </c>
      <c r="S18" s="675">
        <v>13</v>
      </c>
      <c r="T18" s="676">
        <v>13</v>
      </c>
      <c r="U18" s="1320"/>
    </row>
    <row r="19" spans="1:21" s="88" customFormat="1" ht="65.25" customHeight="1">
      <c r="A19" s="535">
        <v>10</v>
      </c>
      <c r="B19" s="537" t="s">
        <v>123</v>
      </c>
      <c r="C19" s="675">
        <v>3</v>
      </c>
      <c r="D19" s="675">
        <v>3.5</v>
      </c>
      <c r="E19" s="675">
        <v>4</v>
      </c>
      <c r="F19" s="675"/>
      <c r="G19" s="675"/>
      <c r="H19" s="675">
        <v>12</v>
      </c>
      <c r="I19" s="675">
        <v>12</v>
      </c>
      <c r="J19" s="675">
        <v>12</v>
      </c>
      <c r="K19" s="675"/>
      <c r="L19" s="675"/>
      <c r="M19" s="675">
        <v>1.5</v>
      </c>
      <c r="N19" s="675">
        <v>2</v>
      </c>
      <c r="O19" s="675">
        <v>2.5</v>
      </c>
      <c r="P19" s="675">
        <v>2.5</v>
      </c>
      <c r="Q19" s="675">
        <v>12</v>
      </c>
      <c r="R19" s="675"/>
      <c r="S19" s="675"/>
      <c r="T19" s="676"/>
      <c r="U19" s="1312"/>
    </row>
    <row r="20" spans="1:21" s="88" customFormat="1" ht="39.75" customHeight="1">
      <c r="A20" s="535">
        <v>11</v>
      </c>
      <c r="B20" s="537" t="s">
        <v>31</v>
      </c>
      <c r="C20" s="675">
        <f>'[3]بابل 11'!$C$12:$Q$12</f>
        <v>6</v>
      </c>
      <c r="D20" s="675"/>
      <c r="E20" s="675">
        <f>'[3]بابل 11'!$C$12:$Q$12</f>
        <v>7</v>
      </c>
      <c r="F20" s="675">
        <f>'[3]بابل 11'!$C$12:$Q$12</f>
        <v>7</v>
      </c>
      <c r="G20" s="675"/>
      <c r="H20" s="675">
        <f>'[3]بابل 11'!$C$12:$Q$12</f>
        <v>16</v>
      </c>
      <c r="I20" s="675">
        <f>'[3]بابل 11'!$C$12:$Q$12</f>
        <v>15</v>
      </c>
      <c r="J20" s="675">
        <f>'[3]بابل 11'!$C$12:$Q$12</f>
        <v>15</v>
      </c>
      <c r="K20" s="675"/>
      <c r="L20" s="675"/>
      <c r="M20" s="675">
        <f>'[3]بابل 11'!$C$12:$Q$12</f>
        <v>4</v>
      </c>
      <c r="N20" s="675"/>
      <c r="O20" s="675">
        <f>'[3]بابل 11'!$C$12:$Q$12</f>
        <v>5</v>
      </c>
      <c r="P20" s="675">
        <f>'[3]بابل 11'!$C$12:$Q$12</f>
        <v>5</v>
      </c>
      <c r="Q20" s="675">
        <f>'[3]بابل 11'!$C$12:$Q$12</f>
        <v>14</v>
      </c>
      <c r="R20" s="675"/>
      <c r="S20" s="675"/>
      <c r="T20" s="676"/>
      <c r="U20" s="1315"/>
    </row>
    <row r="21" spans="1:21" s="91" customFormat="1" ht="39.75" customHeight="1">
      <c r="A21" s="535">
        <v>12</v>
      </c>
      <c r="B21" s="1341" t="s">
        <v>32</v>
      </c>
      <c r="C21" s="675">
        <v>4.45</v>
      </c>
      <c r="D21" s="675">
        <v>5.13</v>
      </c>
      <c r="E21" s="675">
        <v>5.38</v>
      </c>
      <c r="F21" s="675"/>
      <c r="G21" s="675"/>
      <c r="H21" s="675">
        <v>13</v>
      </c>
      <c r="I21" s="675">
        <v>13</v>
      </c>
      <c r="J21" s="675">
        <v>13</v>
      </c>
      <c r="K21" s="675">
        <v>14</v>
      </c>
      <c r="L21" s="675">
        <v>15</v>
      </c>
      <c r="M21" s="675">
        <v>2.06</v>
      </c>
      <c r="N21" s="675">
        <v>3.38</v>
      </c>
      <c r="O21" s="675">
        <v>3.63</v>
      </c>
      <c r="P21" s="675"/>
      <c r="Q21" s="675">
        <v>13</v>
      </c>
      <c r="R21" s="675">
        <v>14</v>
      </c>
      <c r="S21" s="675">
        <v>15</v>
      </c>
      <c r="T21" s="676"/>
      <c r="U21" s="348" t="e">
        <f>'[2]الاهلي العراقي 12'!$C$12:$T$12</f>
        <v>#VALUE!</v>
      </c>
    </row>
    <row r="22" spans="1:22" s="88" customFormat="1" ht="39.75" customHeight="1">
      <c r="A22" s="535">
        <v>13</v>
      </c>
      <c r="B22" s="536" t="s">
        <v>33</v>
      </c>
      <c r="C22" s="675">
        <f>'[2]الائتمان العراقي 13'!$C$12:$T$12</f>
        <v>1</v>
      </c>
      <c r="D22" s="675">
        <f>'[2]الائتمان العراقي 13'!$C$12:$T$12</f>
        <v>1</v>
      </c>
      <c r="E22" s="675">
        <f>'[2]الائتمان العراقي 13'!$C$12:$T$12</f>
        <v>1.25</v>
      </c>
      <c r="F22" s="675"/>
      <c r="G22" s="675"/>
      <c r="H22" s="675">
        <f>'[2]الائتمان العراقي 13'!$C$12:$T$12</f>
        <v>12</v>
      </c>
      <c r="I22" s="675"/>
      <c r="J22" s="675"/>
      <c r="K22" s="675">
        <f>'[2]الائتمان العراقي 13'!$C$12:$T$12</f>
        <v>11</v>
      </c>
      <c r="L22" s="675"/>
      <c r="M22" s="675"/>
      <c r="N22" s="675"/>
      <c r="O22" s="675"/>
      <c r="P22" s="675"/>
      <c r="Q22" s="675"/>
      <c r="R22" s="675">
        <f>'[2]الائتمان العراقي 13'!$C$12:$T$12</f>
        <v>12</v>
      </c>
      <c r="S22" s="675"/>
      <c r="T22" s="676"/>
      <c r="U22" s="348" t="e">
        <f>'[2]الائتمان العراقي 13'!$C$12:$T$12</f>
        <v>#VALUE!</v>
      </c>
      <c r="V22" s="525"/>
    </row>
    <row r="23" spans="1:21" s="92" customFormat="1" ht="46.5" customHeight="1">
      <c r="A23" s="535">
        <v>14</v>
      </c>
      <c r="B23" s="537" t="s">
        <v>38</v>
      </c>
      <c r="C23" s="675">
        <v>0.005</v>
      </c>
      <c r="D23" s="675">
        <v>2</v>
      </c>
      <c r="E23" s="675">
        <v>3</v>
      </c>
      <c r="F23" s="675">
        <v>3.75</v>
      </c>
      <c r="G23" s="675">
        <v>3.75</v>
      </c>
      <c r="H23" s="675">
        <v>10</v>
      </c>
      <c r="I23" s="675"/>
      <c r="J23" s="675">
        <v>12</v>
      </c>
      <c r="K23" s="675">
        <v>12</v>
      </c>
      <c r="L23" s="675">
        <v>12</v>
      </c>
      <c r="M23" s="697">
        <v>0.005</v>
      </c>
      <c r="N23" s="675">
        <v>1</v>
      </c>
      <c r="O23" s="675">
        <v>2</v>
      </c>
      <c r="P23" s="675">
        <v>2.5</v>
      </c>
      <c r="Q23" s="675">
        <v>10</v>
      </c>
      <c r="R23" s="675">
        <v>10</v>
      </c>
      <c r="S23" s="675">
        <v>10</v>
      </c>
      <c r="T23" s="676"/>
      <c r="U23" s="1322"/>
    </row>
    <row r="24" spans="1:21" s="88" customFormat="1" ht="50.25" customHeight="1">
      <c r="A24" s="535">
        <v>15</v>
      </c>
      <c r="B24" s="537" t="s">
        <v>34</v>
      </c>
      <c r="C24" s="710">
        <v>5</v>
      </c>
      <c r="D24" s="710">
        <v>6</v>
      </c>
      <c r="E24" s="710">
        <v>6.5</v>
      </c>
      <c r="F24" s="710">
        <v>9</v>
      </c>
      <c r="G24" s="710"/>
      <c r="H24" s="710">
        <v>18</v>
      </c>
      <c r="I24" s="709">
        <v>12</v>
      </c>
      <c r="J24" s="710">
        <v>10</v>
      </c>
      <c r="K24" s="710"/>
      <c r="L24" s="710">
        <v>13</v>
      </c>
      <c r="M24" s="710">
        <v>3</v>
      </c>
      <c r="N24" s="710">
        <v>4</v>
      </c>
      <c r="O24" s="710">
        <v>4.5</v>
      </c>
      <c r="P24" s="710"/>
      <c r="Q24" s="710">
        <v>11</v>
      </c>
      <c r="R24" s="710">
        <v>10</v>
      </c>
      <c r="S24" s="709">
        <v>10</v>
      </c>
      <c r="T24" s="709"/>
      <c r="U24" s="1318"/>
    </row>
    <row r="25" spans="1:21" s="91" customFormat="1" ht="39.75" customHeight="1">
      <c r="A25" s="535">
        <v>16</v>
      </c>
      <c r="B25" s="536" t="s">
        <v>64</v>
      </c>
      <c r="C25" s="675">
        <v>3</v>
      </c>
      <c r="D25" s="675"/>
      <c r="E25" s="675">
        <v>4</v>
      </c>
      <c r="F25" s="675">
        <v>5</v>
      </c>
      <c r="G25" s="675"/>
      <c r="H25" s="675">
        <v>15</v>
      </c>
      <c r="I25" s="675">
        <v>14</v>
      </c>
      <c r="J25" s="675">
        <v>14</v>
      </c>
      <c r="K25" s="675">
        <v>15</v>
      </c>
      <c r="L25" s="675"/>
      <c r="M25" s="675">
        <v>1.5</v>
      </c>
      <c r="N25" s="675"/>
      <c r="O25" s="675">
        <v>1.75</v>
      </c>
      <c r="P25" s="675"/>
      <c r="Q25" s="675">
        <v>14</v>
      </c>
      <c r="R25" s="675"/>
      <c r="S25" s="675"/>
      <c r="T25" s="676"/>
      <c r="U25" s="1323"/>
    </row>
    <row r="26" spans="1:21" s="88" customFormat="1" ht="34.5" customHeight="1">
      <c r="A26" s="535">
        <v>17</v>
      </c>
      <c r="B26" s="537" t="s">
        <v>96</v>
      </c>
      <c r="C26" s="675">
        <f>'[3]الوركاء 17 '!$C$12:$Q$12</f>
        <v>2.5</v>
      </c>
      <c r="D26" s="675">
        <f>'[3]الوركاء 17 '!$C$12:$Q$12</f>
        <v>4</v>
      </c>
      <c r="E26" s="675">
        <f>'[3]الوركاء 17 '!$C$12:$Q$12</f>
        <v>5.5</v>
      </c>
      <c r="F26" s="675"/>
      <c r="G26" s="675"/>
      <c r="H26" s="675">
        <f>'[3]الوركاء 17 '!$C$12:$Q$12</f>
        <v>25</v>
      </c>
      <c r="I26" s="675">
        <f>'[3]الوركاء 17 '!$C$12:$Q$12</f>
        <v>25</v>
      </c>
      <c r="J26" s="675">
        <f>'[3]الوركاء 17 '!$C$12:$Q$12</f>
        <v>25</v>
      </c>
      <c r="K26" s="675"/>
      <c r="L26" s="675"/>
      <c r="M26" s="675">
        <f>'[3]الوركاء 17 '!$C$12:$Q$12</f>
        <v>1</v>
      </c>
      <c r="N26" s="675"/>
      <c r="O26" s="675"/>
      <c r="P26" s="675"/>
      <c r="Q26" s="675">
        <f>'[3]الوركاء 17 '!$C$12:$Q$12</f>
        <v>25</v>
      </c>
      <c r="R26" s="675"/>
      <c r="S26" s="675"/>
      <c r="T26" s="676"/>
      <c r="U26" s="348" t="e">
        <f>'[2]الوركاء 17 '!$C$12:$T$12</f>
        <v>#VALUE!</v>
      </c>
    </row>
    <row r="27" spans="1:21" s="88" customFormat="1" ht="37.5" customHeight="1">
      <c r="A27" s="535">
        <v>18</v>
      </c>
      <c r="B27" s="537" t="s">
        <v>81</v>
      </c>
      <c r="C27" s="675">
        <f>'[2]الشمال 18'!$C$12:$T$12</f>
        <v>1</v>
      </c>
      <c r="D27" s="675"/>
      <c r="E27" s="675">
        <f>'[2]الشمال 18'!$C$12:$T$12</f>
        <v>3</v>
      </c>
      <c r="F27" s="675">
        <f>'[2]الشمال 18'!$C$12:$T$12</f>
        <v>4</v>
      </c>
      <c r="G27" s="675"/>
      <c r="H27" s="675">
        <f>'[2]الشمال 18'!$C$12:$T$12</f>
        <v>11</v>
      </c>
      <c r="I27" s="675">
        <f>'[2]الشمال 18'!$C$12:$T$12</f>
        <v>11</v>
      </c>
      <c r="J27" s="675">
        <f>'[2]الشمال 18'!$C$12:$T$12</f>
        <v>11</v>
      </c>
      <c r="K27" s="675"/>
      <c r="L27" s="675"/>
      <c r="M27" s="675">
        <f>'[2]الشمال 18'!$C$12:$T$12</f>
        <v>1</v>
      </c>
      <c r="N27" s="675"/>
      <c r="O27" s="675">
        <f>'[2]الشمال 18'!$C$12:$T$12</f>
        <v>2</v>
      </c>
      <c r="P27" s="675">
        <f>'[2]الشمال 18'!$C$12:$T$12</f>
        <v>3</v>
      </c>
      <c r="Q27" s="675">
        <f>'[2]الشمال 18'!$C$12:$T$12</f>
        <v>11</v>
      </c>
      <c r="R27" s="675"/>
      <c r="S27" s="675"/>
      <c r="T27" s="676"/>
      <c r="U27" s="1318"/>
    </row>
    <row r="28" spans="1:21" s="88" customFormat="1" ht="39.75" customHeight="1">
      <c r="A28" s="535">
        <v>19</v>
      </c>
      <c r="B28" s="537" t="s">
        <v>44</v>
      </c>
      <c r="C28" s="675">
        <f>'[3]الاتحاد العراقي 19 '!$C$12:$R$12</f>
        <v>8</v>
      </c>
      <c r="D28" s="675">
        <f>'[3]الاتحاد العراقي 19 '!$C$12:$R$12</f>
        <v>9</v>
      </c>
      <c r="E28" s="675">
        <f>'[3]الاتحاد العراقي 19 '!$C$12:$R$12</f>
        <v>10</v>
      </c>
      <c r="F28" s="675"/>
      <c r="G28" s="675"/>
      <c r="H28" s="675">
        <f>'[3]الاتحاد العراقي 19 '!$C$12:$R$12</f>
        <v>14</v>
      </c>
      <c r="I28" s="675">
        <f>'[3]الاتحاد العراقي 19 '!$C$12:$R$12</f>
        <v>14</v>
      </c>
      <c r="J28" s="675">
        <f>'[3]الاتحاد العراقي 19 '!$C$12:$R$12</f>
        <v>12</v>
      </c>
      <c r="K28" s="675">
        <f>'[3]الاتحاد العراقي 19 '!$C$12:$R$12</f>
        <v>13</v>
      </c>
      <c r="L28" s="675"/>
      <c r="M28" s="675">
        <f>'[3]الاتحاد العراقي 19 '!$C$12:$R$12</f>
        <v>2</v>
      </c>
      <c r="N28" s="675">
        <f>'[3]الاتحاد العراقي 19 '!$C$12:$R$12</f>
        <v>2.5</v>
      </c>
      <c r="O28" s="675">
        <f>'[3]الاتحاد العراقي 19 '!$C$12:$R$12</f>
        <v>3</v>
      </c>
      <c r="P28" s="675"/>
      <c r="Q28" s="675">
        <f>'[3]الاتحاد العراقي 19 '!$C$12:$R$12</f>
        <v>13</v>
      </c>
      <c r="R28" s="675"/>
      <c r="S28" s="675"/>
      <c r="T28" s="676"/>
      <c r="U28" s="1318"/>
    </row>
    <row r="29" spans="1:21" s="91" customFormat="1" ht="41.25" customHeight="1">
      <c r="A29" s="535">
        <v>20</v>
      </c>
      <c r="B29" s="537" t="s">
        <v>66</v>
      </c>
      <c r="C29" s="675">
        <v>2.5</v>
      </c>
      <c r="D29" s="675">
        <v>4.25</v>
      </c>
      <c r="E29" s="675">
        <v>4.5</v>
      </c>
      <c r="F29" s="675">
        <v>4.75</v>
      </c>
      <c r="G29" s="675"/>
      <c r="H29" s="675">
        <v>16</v>
      </c>
      <c r="I29" s="675">
        <v>16</v>
      </c>
      <c r="J29" s="675">
        <v>12</v>
      </c>
      <c r="K29" s="675"/>
      <c r="L29" s="675"/>
      <c r="M29" s="675">
        <v>1</v>
      </c>
      <c r="N29" s="675">
        <v>1</v>
      </c>
      <c r="O29" s="675">
        <v>1.5</v>
      </c>
      <c r="P29" s="675">
        <v>1.8</v>
      </c>
      <c r="Q29" s="675">
        <v>15</v>
      </c>
      <c r="R29" s="675"/>
      <c r="S29" s="675">
        <v>1.75</v>
      </c>
      <c r="T29" s="676"/>
      <c r="U29" s="1323"/>
    </row>
    <row r="30" spans="1:21" s="88" customFormat="1" ht="46.5" customHeight="1">
      <c r="A30" s="535">
        <v>21</v>
      </c>
      <c r="B30" s="537" t="s">
        <v>43</v>
      </c>
      <c r="C30" s="675">
        <v>2.5</v>
      </c>
      <c r="D30" s="675">
        <v>3</v>
      </c>
      <c r="E30" s="675">
        <v>3.35</v>
      </c>
      <c r="F30" s="675">
        <v>3.75</v>
      </c>
      <c r="G30" s="675"/>
      <c r="H30" s="675">
        <v>11</v>
      </c>
      <c r="I30" s="675">
        <v>11</v>
      </c>
      <c r="J30" s="675">
        <v>11</v>
      </c>
      <c r="K30" s="675"/>
      <c r="L30" s="675"/>
      <c r="M30" s="675">
        <v>1</v>
      </c>
      <c r="N30" s="675">
        <v>1.5</v>
      </c>
      <c r="O30" s="675">
        <v>1.75</v>
      </c>
      <c r="P30" s="675">
        <v>2</v>
      </c>
      <c r="Q30" s="675">
        <v>9</v>
      </c>
      <c r="R30" s="675"/>
      <c r="S30" s="675"/>
      <c r="T30" s="676"/>
      <c r="U30" s="1318"/>
    </row>
    <row r="31" spans="1:21" s="88" customFormat="1" ht="39.75" customHeight="1">
      <c r="A31" s="535">
        <v>22</v>
      </c>
      <c r="B31" s="538" t="s">
        <v>127</v>
      </c>
      <c r="C31" s="675">
        <f>'[3]الزراعي التركي 22 '!$C$12:$Q$12</f>
        <v>2</v>
      </c>
      <c r="D31" s="675">
        <f>'[3]الزراعي التركي 22 '!$C$12:$Q$12</f>
        <v>2.5</v>
      </c>
      <c r="E31" s="675">
        <f>'[3]الزراعي التركي 22 '!$C$12:$Q$12</f>
        <v>3</v>
      </c>
      <c r="F31" s="675"/>
      <c r="G31" s="675"/>
      <c r="H31" s="675">
        <f>'[3]الزراعي التركي 22 '!$C$12:$Q$12</f>
        <v>25</v>
      </c>
      <c r="I31" s="675"/>
      <c r="J31" s="675">
        <f>'[3]الزراعي التركي 22 '!$C$12:$Q$12</f>
        <v>27</v>
      </c>
      <c r="K31" s="675"/>
      <c r="L31" s="675"/>
      <c r="M31" s="675">
        <f>'[3]الزراعي التركي 22 '!$C$12:$Q$12</f>
        <v>0.5</v>
      </c>
      <c r="N31" s="675">
        <f>'[3]الزراعي التركي 22 '!$C$12:$Q$12</f>
        <v>1</v>
      </c>
      <c r="O31" s="675">
        <f>'[3]الزراعي التركي 22 '!$C$12:$Q$12</f>
        <v>1</v>
      </c>
      <c r="P31" s="675"/>
      <c r="Q31" s="675">
        <f>'[3]الزراعي التركي 22 '!$C$12:$Q$12</f>
        <v>25</v>
      </c>
      <c r="R31" s="675"/>
      <c r="S31" s="675"/>
      <c r="T31" s="676"/>
      <c r="U31" s="1318"/>
    </row>
    <row r="32" spans="1:21" s="88" customFormat="1" ht="39.75" customHeight="1">
      <c r="A32" s="535">
        <v>23</v>
      </c>
      <c r="B32" s="536" t="s">
        <v>67</v>
      </c>
      <c r="C32" s="675">
        <f>'[3]الهدى 23'!$C$12:$P$12</f>
        <v>5</v>
      </c>
      <c r="D32" s="675">
        <f>'[3]الهدى 23'!$C$12:$P$12</f>
        <v>6</v>
      </c>
      <c r="E32" s="675">
        <f>'[3]الهدى 23'!$C$12:$P$12</f>
        <v>6.5</v>
      </c>
      <c r="F32" s="675">
        <f>'[3]الهدى 23'!$C$12:$P$12</f>
        <v>6.5</v>
      </c>
      <c r="G32" s="675"/>
      <c r="H32" s="675">
        <f>'[3]الهدى 23'!$C$12:$P$12</f>
        <v>15</v>
      </c>
      <c r="I32" s="675">
        <f>'[3]الهدى 23'!$C$12:$P$12</f>
        <v>15</v>
      </c>
      <c r="J32" s="675">
        <f>'[3]الهدى 23'!$C$12:$P$12</f>
        <v>10.5</v>
      </c>
      <c r="K32" s="675">
        <f>'[3]الهدى 23'!$C$12:$P$12</f>
        <v>11</v>
      </c>
      <c r="L32" s="675"/>
      <c r="M32" s="675">
        <f>'[3]الهدى 23'!$C$12:$P$12</f>
        <v>2.5</v>
      </c>
      <c r="N32" s="675">
        <f>'[3]الهدى 23'!$C$12:$P$12</f>
        <v>3.5</v>
      </c>
      <c r="O32" s="675">
        <f>'[3]الهدى 23'!$C$12:$P$12</f>
        <v>4</v>
      </c>
      <c r="P32" s="675">
        <f>'[3]الهدى 23'!$C$12:$P$12</f>
        <v>4</v>
      </c>
      <c r="Q32" s="675"/>
      <c r="R32" s="675"/>
      <c r="S32" s="675"/>
      <c r="T32" s="676"/>
      <c r="U32" s="348" t="e">
        <f>'[2]الهدى 23'!$C$12:$T$12</f>
        <v>#VALUE!</v>
      </c>
    </row>
    <row r="33" spans="1:21" s="88" customFormat="1" ht="39.75" customHeight="1">
      <c r="A33" s="535">
        <v>24</v>
      </c>
      <c r="B33" s="537" t="s">
        <v>68</v>
      </c>
      <c r="C33" s="679"/>
      <c r="D33" s="679">
        <v>1.5</v>
      </c>
      <c r="E33" s="679">
        <v>2.38</v>
      </c>
      <c r="F33" s="679">
        <v>3.25</v>
      </c>
      <c r="G33" s="679"/>
      <c r="H33" s="679"/>
      <c r="I33" s="679"/>
      <c r="J33" s="679">
        <v>8</v>
      </c>
      <c r="K33" s="679"/>
      <c r="L33" s="679"/>
      <c r="M33" s="679"/>
      <c r="N33" s="679">
        <v>2</v>
      </c>
      <c r="O33" s="679">
        <v>2.25</v>
      </c>
      <c r="P33" s="679">
        <v>2.5</v>
      </c>
      <c r="Q33" s="679">
        <v>8</v>
      </c>
      <c r="R33" s="679"/>
      <c r="S33" s="679"/>
      <c r="T33" s="679">
        <v>6.5</v>
      </c>
      <c r="U33" s="1324" t="e">
        <f>'[2]بيبلوس 24 '!$C$12:$T$12</f>
        <v>#VALUE!</v>
      </c>
    </row>
    <row r="34" spans="1:21" s="88" customFormat="1" ht="39.75" customHeight="1">
      <c r="A34" s="535">
        <v>25</v>
      </c>
      <c r="B34" s="536" t="s">
        <v>69</v>
      </c>
      <c r="C34" s="675">
        <f>'[3]عبر العراق 25 '!$C$12:$Q$12</f>
        <v>7</v>
      </c>
      <c r="D34" s="675">
        <f>'[3]عبر العراق 25 '!$C$12:$Q$12</f>
        <v>8</v>
      </c>
      <c r="E34" s="675">
        <f>'[3]عبر العراق 25 '!$C$12:$Q$12</f>
        <v>9.25</v>
      </c>
      <c r="F34" s="675">
        <f>'[3]عبر العراق 25 '!$C$12:$Q$12</f>
        <v>9</v>
      </c>
      <c r="G34" s="675"/>
      <c r="H34" s="675">
        <f>'[3]عبر العراق 25 '!$C$12:$Q$12</f>
        <v>11.5</v>
      </c>
      <c r="I34" s="675">
        <f>'[3]عبر العراق 25 '!$C$12:$Q$12</f>
        <v>11</v>
      </c>
      <c r="J34" s="675">
        <f>'[3]عبر العراق 25 '!$C$12:$Q$12</f>
        <v>9.5</v>
      </c>
      <c r="K34" s="675">
        <f>'[3]عبر العراق 25 '!$C$12:$Q$12</f>
        <v>9.5</v>
      </c>
      <c r="L34" s="675">
        <f>'[3]عبر العراق 25 '!$C$12:$Q$12</f>
        <v>14</v>
      </c>
      <c r="M34" s="675">
        <f>'[3]عبر العراق 25 '!$C$12:$Q$12</f>
        <v>3</v>
      </c>
      <c r="N34" s="675">
        <f>'[3]عبر العراق 25 '!$C$12:$Q$12</f>
        <v>4</v>
      </c>
      <c r="O34" s="675">
        <f>'[3]عبر العراق 25 '!$C$12:$Q$12</f>
        <v>5</v>
      </c>
      <c r="P34" s="675">
        <f>'[3]عبر العراق 25 '!$C$12:$Q$12</f>
        <v>5.5</v>
      </c>
      <c r="Q34" s="675">
        <f>'[3]عبر العراق 25 '!$C$12:$Q$12</f>
        <v>9.5</v>
      </c>
      <c r="R34" s="675"/>
      <c r="S34" s="675"/>
      <c r="T34" s="676"/>
      <c r="U34" s="1318"/>
    </row>
    <row r="35" spans="1:21" s="88" customFormat="1" ht="39.75" customHeight="1">
      <c r="A35" s="535">
        <v>26</v>
      </c>
      <c r="B35" s="539" t="s">
        <v>143</v>
      </c>
      <c r="C35" s="675">
        <f>'[2]انتركونتننتال 26  '!$C$12:$T$12</f>
        <v>2.58</v>
      </c>
      <c r="D35" s="675">
        <f>'[2]انتركونتننتال 26  '!$C$12:$T$12</f>
        <v>4.89</v>
      </c>
      <c r="E35" s="675"/>
      <c r="F35" s="675"/>
      <c r="G35" s="675"/>
      <c r="H35" s="675">
        <f>'[2]انتركونتننتال 26  '!$C$12:$T$12</f>
        <v>14</v>
      </c>
      <c r="I35" s="675"/>
      <c r="J35" s="675">
        <f>'[2]انتركونتننتال 26  '!$C$12:$T$12</f>
        <v>14.62</v>
      </c>
      <c r="K35" s="675">
        <f>'[2]انتركونتننتال 26  '!$C$12:$T$12</f>
        <v>12</v>
      </c>
      <c r="L35" s="675">
        <f>'[2]انتركونتننتال 26  '!$C$12:$T$12</f>
        <v>10</v>
      </c>
      <c r="M35" s="675">
        <f>'[2]انتركونتننتال 26  '!$C$12:$T$12</f>
        <v>0.83</v>
      </c>
      <c r="N35" s="675">
        <f>'[2]انتركونتننتال 26  '!$C$12:$T$12</f>
        <v>4.21</v>
      </c>
      <c r="O35" s="675"/>
      <c r="P35" s="675"/>
      <c r="Q35" s="675">
        <f>'[2]انتركونتننتال 26  '!$C$12:$T$12</f>
        <v>11.58</v>
      </c>
      <c r="R35" s="675">
        <f>'[2]انتركونتننتال 26  '!$C$12:$T$12</f>
        <v>9.5</v>
      </c>
      <c r="S35" s="675">
        <f>'[2]انتركونتننتال 26  '!$C$12:$T$12</f>
        <v>9.5</v>
      </c>
      <c r="T35" s="676">
        <f>'[2]انتركونتننتال 26  '!$C$12:$T$12</f>
        <v>6.47</v>
      </c>
      <c r="U35" s="1318"/>
    </row>
    <row r="36" spans="1:21" s="88" customFormat="1" ht="39.75" customHeight="1">
      <c r="A36" s="535">
        <v>27</v>
      </c>
      <c r="B36" s="537" t="s">
        <v>88</v>
      </c>
      <c r="C36" s="675"/>
      <c r="D36" s="675"/>
      <c r="E36" s="675"/>
      <c r="F36" s="675"/>
      <c r="G36" s="675"/>
      <c r="H36" s="675"/>
      <c r="I36" s="675"/>
      <c r="J36" s="675"/>
      <c r="K36" s="675"/>
      <c r="L36" s="675"/>
      <c r="M36" s="675"/>
      <c r="N36" s="675">
        <f>'[3]وقفلر 27'!$C$12:$T$12</f>
        <v>2</v>
      </c>
      <c r="O36" s="675"/>
      <c r="P36" s="675"/>
      <c r="Q36" s="675">
        <f>'[3]وقفلر 27'!$C$12:$T$12</f>
        <v>11</v>
      </c>
      <c r="R36" s="675">
        <f>'[3]وقفلر 27'!$C$12:$T$12</f>
        <v>12</v>
      </c>
      <c r="S36" s="675">
        <f>'[3]وقفلر 27'!$C$12:$T$12</f>
        <v>13</v>
      </c>
      <c r="T36" s="676">
        <f>'[3]وقفلر 27'!$C$12:$T$12</f>
        <v>13</v>
      </c>
      <c r="U36" s="1318"/>
    </row>
    <row r="37" spans="1:21" s="88" customFormat="1" ht="39.75" customHeight="1">
      <c r="A37" s="535">
        <v>28</v>
      </c>
      <c r="B37" s="537" t="s">
        <v>129</v>
      </c>
      <c r="C37" s="675"/>
      <c r="D37" s="675"/>
      <c r="E37" s="675"/>
      <c r="F37" s="675"/>
      <c r="G37" s="675"/>
      <c r="H37" s="675"/>
      <c r="I37" s="675"/>
      <c r="J37" s="675"/>
      <c r="K37" s="675"/>
      <c r="L37" s="675"/>
      <c r="M37" s="675"/>
      <c r="N37" s="675">
        <f>'[3]ايش 29'!$C$12:$T$12</f>
        <v>1.63</v>
      </c>
      <c r="O37" s="675"/>
      <c r="P37" s="675"/>
      <c r="Q37" s="675">
        <f>'[3]ايش 29'!$C$12:$T$12</f>
        <v>14.48</v>
      </c>
      <c r="R37" s="675">
        <f>'[3]ايش 29'!$C$12:$T$12</f>
        <v>14.48</v>
      </c>
      <c r="S37" s="675">
        <f>'[3]ايش 29'!$C$12:$T$12</f>
        <v>14.48</v>
      </c>
      <c r="T37" s="676">
        <f>'[3]ايش 29'!$C$12:$T$12</f>
        <v>14.48</v>
      </c>
      <c r="U37" s="1318"/>
    </row>
    <row r="38" spans="1:21" s="88" customFormat="1" ht="39.75" customHeight="1">
      <c r="A38" s="535">
        <v>29</v>
      </c>
      <c r="B38" s="537" t="s">
        <v>46</v>
      </c>
      <c r="C38" s="675">
        <v>5</v>
      </c>
      <c r="D38" s="675">
        <v>5.5</v>
      </c>
      <c r="E38" s="675">
        <v>6</v>
      </c>
      <c r="F38" s="675"/>
      <c r="G38" s="675"/>
      <c r="H38" s="675">
        <v>15</v>
      </c>
      <c r="I38" s="675"/>
      <c r="J38" s="675">
        <v>15</v>
      </c>
      <c r="K38" s="675">
        <v>15</v>
      </c>
      <c r="L38" s="675">
        <v>15</v>
      </c>
      <c r="M38" s="675">
        <v>3.25</v>
      </c>
      <c r="N38" s="675">
        <v>3.5</v>
      </c>
      <c r="O38" s="675">
        <v>4</v>
      </c>
      <c r="P38" s="675"/>
      <c r="Q38" s="675">
        <v>15</v>
      </c>
      <c r="R38" s="675">
        <v>15</v>
      </c>
      <c r="S38" s="675">
        <v>15</v>
      </c>
      <c r="T38" s="676">
        <v>15</v>
      </c>
      <c r="U38" s="1318"/>
    </row>
    <row r="39" spans="1:21" s="88" customFormat="1" ht="39.75" customHeight="1">
      <c r="A39" s="535">
        <v>30</v>
      </c>
      <c r="B39" s="528" t="s">
        <v>51</v>
      </c>
      <c r="C39" s="675">
        <f>'[2]التنمية الدولي 31 '!$C$12:$T$12</f>
        <v>5</v>
      </c>
      <c r="D39" s="675">
        <f>'[2]التنمية الدولي 31 '!$C$12:$T$12</f>
        <v>6</v>
      </c>
      <c r="E39" s="675">
        <f>'[2]التنمية الدولي 31 '!$C$12:$T$12</f>
        <v>7</v>
      </c>
      <c r="F39" s="675">
        <f>'[2]التنمية الدولي 31 '!$C$12:$T$12</f>
        <v>8</v>
      </c>
      <c r="G39" s="675"/>
      <c r="H39" s="675"/>
      <c r="I39" s="675"/>
      <c r="J39" s="675">
        <f>'[2]التنمية الدولي 31 '!$C$12:$T$12</f>
        <v>14</v>
      </c>
      <c r="K39" s="675">
        <f>'[2]التنمية الدولي 31 '!$C$12:$T$12</f>
        <v>15</v>
      </c>
      <c r="L39" s="675">
        <f>'[2]التنمية الدولي 31 '!$C$12:$T$12</f>
        <v>16</v>
      </c>
      <c r="M39" s="675">
        <f>'[2]التنمية الدولي 31 '!$C$12:$T$12</f>
        <v>2.5</v>
      </c>
      <c r="N39" s="675">
        <f>'[2]التنمية الدولي 31 '!$C$12:$T$12</f>
        <v>3</v>
      </c>
      <c r="O39" s="675">
        <f>'[2]التنمية الدولي 31 '!$C$12:$T$12</f>
        <v>4</v>
      </c>
      <c r="P39" s="675"/>
      <c r="Q39" s="675">
        <f>'[2]التنمية الدولي 31 '!$C$12:$T$12</f>
        <v>12</v>
      </c>
      <c r="R39" s="675">
        <f>'[2]التنمية الدولي 31 '!$C$12:$T$12</f>
        <v>11</v>
      </c>
      <c r="S39" s="675">
        <f>'[2]التنمية الدولي 31 '!$C$12:$T$12</f>
        <v>10</v>
      </c>
      <c r="T39" s="676"/>
      <c r="U39" s="1318"/>
    </row>
    <row r="40" spans="1:21" s="92" customFormat="1" ht="33" customHeight="1">
      <c r="A40" s="535">
        <v>31</v>
      </c>
      <c r="B40" s="528" t="s">
        <v>70</v>
      </c>
      <c r="C40" s="675">
        <f>'[3]ملي ايران 32 '!$C$12:$K$12</f>
        <v>1</v>
      </c>
      <c r="D40" s="675"/>
      <c r="E40" s="675"/>
      <c r="F40" s="675"/>
      <c r="G40" s="675"/>
      <c r="H40" s="675"/>
      <c r="I40" s="675"/>
      <c r="J40" s="675">
        <f>'[3]ملي ايران 32 '!$C$12:$K$12</f>
        <v>9</v>
      </c>
      <c r="K40" s="675">
        <f>'[3]ملي ايران 32 '!$C$12:$K$12</f>
        <v>9</v>
      </c>
      <c r="L40" s="675"/>
      <c r="M40" s="675"/>
      <c r="N40" s="675"/>
      <c r="O40" s="675"/>
      <c r="P40" s="675"/>
      <c r="Q40" s="675"/>
      <c r="R40" s="675"/>
      <c r="S40" s="675"/>
      <c r="T40" s="676"/>
      <c r="U40" s="1322"/>
    </row>
    <row r="41" spans="1:21" s="88" customFormat="1" ht="39.75" customHeight="1">
      <c r="A41" s="535">
        <v>32</v>
      </c>
      <c r="B41" s="528" t="s">
        <v>90</v>
      </c>
      <c r="C41" s="675">
        <v>2</v>
      </c>
      <c r="D41" s="675">
        <v>2.75</v>
      </c>
      <c r="E41" s="675">
        <v>3.5</v>
      </c>
      <c r="F41" s="675">
        <v>3.75</v>
      </c>
      <c r="G41" s="675">
        <v>4</v>
      </c>
      <c r="H41" s="675">
        <v>11</v>
      </c>
      <c r="I41" s="675">
        <v>10</v>
      </c>
      <c r="J41" s="675">
        <v>11</v>
      </c>
      <c r="K41" s="675">
        <v>12</v>
      </c>
      <c r="L41" s="675">
        <v>13</v>
      </c>
      <c r="M41" s="675">
        <v>2</v>
      </c>
      <c r="N41" s="675">
        <v>2.75</v>
      </c>
      <c r="O41" s="675">
        <v>2.75</v>
      </c>
      <c r="P41" s="675">
        <v>3.5</v>
      </c>
      <c r="Q41" s="675">
        <v>10.5</v>
      </c>
      <c r="R41" s="675">
        <v>10.5</v>
      </c>
      <c r="S41" s="675">
        <v>11.5</v>
      </c>
      <c r="T41" s="676">
        <v>12</v>
      </c>
      <c r="U41" s="348" t="e">
        <f>'[2]البحر المتوسط 33'!$C$12:$T$12</f>
        <v>#VALUE!</v>
      </c>
    </row>
    <row r="42" spans="1:21" s="88" customFormat="1" ht="37.5" customHeight="1">
      <c r="A42" s="535">
        <v>33</v>
      </c>
      <c r="B42" s="528" t="s">
        <v>49</v>
      </c>
      <c r="C42" s="675"/>
      <c r="D42" s="675">
        <f>'[3]البنك اللبناني الفرنسي 34'!$C$12:$Q$12</f>
        <v>2</v>
      </c>
      <c r="E42" s="675"/>
      <c r="F42" s="675"/>
      <c r="G42" s="675"/>
      <c r="H42" s="675">
        <f>'[3]البنك اللبناني الفرنسي 34'!$C$12:$Q$12</f>
        <v>7.5</v>
      </c>
      <c r="I42" s="675"/>
      <c r="J42" s="675">
        <f>'[3]البنك اللبناني الفرنسي 34'!$C$12:$Q$12</f>
        <v>10</v>
      </c>
      <c r="K42" s="675"/>
      <c r="L42" s="675"/>
      <c r="M42" s="675"/>
      <c r="N42" s="675">
        <f>'[3]البنك اللبناني الفرنسي 34'!$C$12:$Q$12</f>
        <v>2.25</v>
      </c>
      <c r="O42" s="675">
        <f>'[3]البنك اللبناني الفرنسي 34'!$C$12:$Q$12</f>
        <v>2.25</v>
      </c>
      <c r="P42" s="675"/>
      <c r="Q42" s="675">
        <f>'[3]البنك اللبناني الفرنسي 34'!$C$12:$Q$12</f>
        <v>8</v>
      </c>
      <c r="R42" s="675"/>
      <c r="S42" s="675"/>
      <c r="T42" s="676"/>
      <c r="U42" s="1309"/>
    </row>
    <row r="43" spans="1:21" s="88" customFormat="1" ht="45" customHeight="1">
      <c r="A43" s="535">
        <v>34</v>
      </c>
      <c r="B43" s="528" t="s">
        <v>139</v>
      </c>
      <c r="C43" s="675">
        <v>3.5</v>
      </c>
      <c r="D43" s="675">
        <v>4.5</v>
      </c>
      <c r="E43" s="675">
        <v>5.4</v>
      </c>
      <c r="F43" s="675">
        <v>5.8</v>
      </c>
      <c r="G43" s="675"/>
      <c r="H43" s="675">
        <v>14</v>
      </c>
      <c r="I43" s="675">
        <v>14</v>
      </c>
      <c r="J43" s="675">
        <v>12</v>
      </c>
      <c r="K43" s="675">
        <v>12.5</v>
      </c>
      <c r="L43" s="675">
        <v>13</v>
      </c>
      <c r="M43" s="675">
        <v>2</v>
      </c>
      <c r="N43" s="675">
        <v>2.5</v>
      </c>
      <c r="O43" s="675">
        <v>3</v>
      </c>
      <c r="P43" s="675">
        <v>3.9</v>
      </c>
      <c r="Q43" s="675">
        <v>12</v>
      </c>
      <c r="R43" s="675">
        <v>13</v>
      </c>
      <c r="S43" s="675">
        <v>14</v>
      </c>
      <c r="T43" s="676"/>
      <c r="U43" s="1324" t="e">
        <f>'[2]الاقليم التجاري 36 '!$C$12:$T$12</f>
        <v>#VALUE!</v>
      </c>
    </row>
    <row r="44" spans="1:21" s="88" customFormat="1" ht="36.75" customHeight="1">
      <c r="A44" s="535">
        <v>35</v>
      </c>
      <c r="B44" s="528" t="s">
        <v>133</v>
      </c>
      <c r="C44" s="675">
        <f>'[2]بيروت والبلاد العربية 37 '!$C$12:$T$12</f>
        <v>4</v>
      </c>
      <c r="D44" s="675">
        <f>'[2]بيروت والبلاد العربية 37 '!$C$12:$T$12</f>
        <v>3.5</v>
      </c>
      <c r="E44" s="675">
        <f>'[2]بيروت والبلاد العربية 37 '!$C$12:$T$12</f>
        <v>4.75</v>
      </c>
      <c r="F44" s="675">
        <f>'[2]بيروت والبلاد العربية 37 '!$C$12:$T$12</f>
        <v>6</v>
      </c>
      <c r="G44" s="675">
        <f>'[2]بيروت والبلاد العربية 37 '!$C$12:$T$12</f>
        <v>7</v>
      </c>
      <c r="H44" s="675">
        <f>'[2]بيروت والبلاد العربية 37 '!$C$12:$T$12</f>
        <v>12</v>
      </c>
      <c r="I44" s="675">
        <f>'[2]بيروت والبلاد العربية 37 '!$C$12:$T$12</f>
        <v>12</v>
      </c>
      <c r="J44" s="675">
        <f>'[2]بيروت والبلاد العربية 37 '!$C$12:$T$12</f>
        <v>13</v>
      </c>
      <c r="K44" s="675">
        <f>'[2]بيروت والبلاد العربية 37 '!$C$12:$T$12</f>
        <v>13.5</v>
      </c>
      <c r="L44" s="675">
        <f>'[2]بيروت والبلاد العربية 37 '!$C$12:$T$12</f>
        <v>14</v>
      </c>
      <c r="M44" s="675">
        <f>'[2]بيروت والبلاد العربية 37 '!$C$12:$T$12</f>
        <v>3</v>
      </c>
      <c r="N44" s="675">
        <f>'[2]بيروت والبلاد العربية 37 '!$C$12:$T$12</f>
        <v>4</v>
      </c>
      <c r="O44" s="675">
        <f>'[2]بيروت والبلاد العربية 37 '!$C$12:$T$12</f>
        <v>5</v>
      </c>
      <c r="P44" s="675">
        <f>'[2]بيروت والبلاد العربية 37 '!$C$12:$T$12</f>
        <v>5.75</v>
      </c>
      <c r="Q44" s="675">
        <f>'[2]بيروت والبلاد العربية 37 '!$C$12:$T$12</f>
        <v>9</v>
      </c>
      <c r="R44" s="675">
        <f>'[2]بيروت والبلاد العربية 37 '!$C$12:$T$12</f>
        <v>10</v>
      </c>
      <c r="S44" s="675">
        <f>'[2]بيروت والبلاد العربية 37 '!$C$12:$T$12</f>
        <v>11</v>
      </c>
      <c r="T44" s="676">
        <f>'[2]بيروت والبلاد العربية 37 '!$C$12:$T$12</f>
        <v>12</v>
      </c>
      <c r="U44" s="1309"/>
    </row>
    <row r="45" spans="1:21" s="88" customFormat="1" ht="42" customHeight="1">
      <c r="A45" s="535">
        <v>36</v>
      </c>
      <c r="B45" s="528" t="s">
        <v>74</v>
      </c>
      <c r="C45" s="675"/>
      <c r="D45" s="675"/>
      <c r="E45" s="675">
        <f>'[3]بارسيان 38 '!$C$12:$N$12</f>
        <v>6</v>
      </c>
      <c r="F45" s="675"/>
      <c r="G45" s="675"/>
      <c r="H45" s="675"/>
      <c r="I45" s="675"/>
      <c r="J45" s="675"/>
      <c r="K45" s="675">
        <v>8</v>
      </c>
      <c r="L45" s="675"/>
      <c r="M45" s="675"/>
      <c r="N45" s="675"/>
      <c r="O45" s="675"/>
      <c r="P45" s="675"/>
      <c r="Q45" s="675"/>
      <c r="R45" s="675"/>
      <c r="S45" s="675"/>
      <c r="T45" s="676"/>
      <c r="U45" s="1309"/>
    </row>
    <row r="46" spans="1:21" s="88" customFormat="1" ht="39.75" customHeight="1">
      <c r="A46" s="535">
        <v>37</v>
      </c>
      <c r="B46" s="528" t="s">
        <v>53</v>
      </c>
      <c r="C46" s="675"/>
      <c r="D46" s="675">
        <f>'[3]لبنان والمهجر 39'!$C$12:$T$12</f>
        <v>3.32</v>
      </c>
      <c r="E46" s="675"/>
      <c r="F46" s="675"/>
      <c r="G46" s="675"/>
      <c r="H46" s="675"/>
      <c r="I46" s="675">
        <f>'[3]لبنان والمهجر 39'!$C$12:$T$12</f>
        <v>9.07</v>
      </c>
      <c r="J46" s="675">
        <f>'[3]لبنان والمهجر 39'!$C$12:$T$12</f>
        <v>11.43</v>
      </c>
      <c r="K46" s="675"/>
      <c r="L46" s="675">
        <f>'[3]لبنان والمهجر 39'!$C$12:$T$12</f>
        <v>11.2</v>
      </c>
      <c r="M46" s="675"/>
      <c r="N46" s="675">
        <f>'[3]لبنان والمهجر 39'!$C$12:$T$12</f>
        <v>3.49</v>
      </c>
      <c r="O46" s="675"/>
      <c r="P46" s="675"/>
      <c r="Q46" s="675"/>
      <c r="R46" s="675"/>
      <c r="S46" s="675">
        <f>'[3]لبنان والمهجر 39'!$C$12:$T$12</f>
        <v>9</v>
      </c>
      <c r="T46" s="676">
        <f>'[3]لبنان والمهجر 39'!$C$12:$T$12</f>
        <v>8.3</v>
      </c>
      <c r="U46" s="1316"/>
    </row>
    <row r="47" spans="1:21" s="88" customFormat="1" ht="39.75" customHeight="1">
      <c r="A47" s="535">
        <v>38</v>
      </c>
      <c r="B47" s="528" t="s">
        <v>112</v>
      </c>
      <c r="C47" s="698">
        <f>'[3]بنك عودة 40'!$C$12:$T$12</f>
        <v>4</v>
      </c>
      <c r="D47" s="698">
        <f>'[3]بنك عودة 40'!$C$12:$T$12</f>
        <v>5.2</v>
      </c>
      <c r="E47" s="698">
        <f>'[3]بنك عودة 40'!$C$12:$T$12</f>
        <v>5.3</v>
      </c>
      <c r="F47" s="698"/>
      <c r="G47" s="698"/>
      <c r="H47" s="698">
        <f>'[3]بنك عودة 40'!$C$12:$T$12</f>
        <v>10.5</v>
      </c>
      <c r="I47" s="698"/>
      <c r="J47" s="698">
        <f>'[3]بنك عودة 40'!$C$12:$T$12</f>
        <v>12.5</v>
      </c>
      <c r="K47" s="698">
        <f>'[3]بنك عودة 40'!$C$12:$T$12</f>
        <v>13.5</v>
      </c>
      <c r="L47" s="698"/>
      <c r="M47" s="698">
        <f>'[3]بنك عودة 40'!$C$12:$T$12</f>
        <v>1.5</v>
      </c>
      <c r="N47" s="698">
        <f>'[3]بنك عودة 40'!$C$12:$T$12</f>
        <v>1.9</v>
      </c>
      <c r="O47" s="698">
        <f>'[3]بنك عودة 40'!$C$12:$T$12</f>
        <v>2.58</v>
      </c>
      <c r="P47" s="698"/>
      <c r="Q47" s="698">
        <f>'[3]بنك عودة 40'!$C$12:$T$12</f>
        <v>9.75</v>
      </c>
      <c r="R47" s="698">
        <f>'[3]بنك عودة 40'!$C$12:$T$12</f>
        <v>10.75</v>
      </c>
      <c r="S47" s="698">
        <f>'[3]بنك عودة 40'!$C$12:$T$12</f>
        <v>10.75</v>
      </c>
      <c r="T47" s="699"/>
      <c r="U47" s="1316"/>
    </row>
    <row r="48" spans="1:21" s="88" customFormat="1" ht="39.75" customHeight="1">
      <c r="A48" s="535">
        <v>39</v>
      </c>
      <c r="B48" s="540" t="s">
        <v>194</v>
      </c>
      <c r="C48" s="698"/>
      <c r="D48" s="698">
        <f>'[3]بنك مياب 41'!$C$12:$T$12</f>
        <v>6</v>
      </c>
      <c r="E48" s="698">
        <f>'[3]بنك مياب 41'!$C$12:$T$12</f>
        <v>6.875</v>
      </c>
      <c r="F48" s="698">
        <f>'[3]بنك مياب 41'!$C$12:$T$12</f>
        <v>7.75</v>
      </c>
      <c r="G48" s="698"/>
      <c r="H48" s="698"/>
      <c r="I48" s="698"/>
      <c r="J48" s="698"/>
      <c r="K48" s="698"/>
      <c r="L48" s="698">
        <f>'[3]بنك مياب 41'!$C$12:$T$12</f>
        <v>3.2</v>
      </c>
      <c r="M48" s="698"/>
      <c r="N48" s="698">
        <f>'[3]بنك مياب 41'!$C$12:$T$12</f>
        <v>3.75</v>
      </c>
      <c r="O48" s="698">
        <f>'[3]بنك مياب 41'!$C$12:$T$12</f>
        <v>4.25</v>
      </c>
      <c r="P48" s="698"/>
      <c r="Q48" s="698"/>
      <c r="R48" s="698"/>
      <c r="S48" s="698">
        <f>'[3]بنك مياب 41'!$C$12:$T$12</f>
        <v>0.14</v>
      </c>
      <c r="T48" s="699"/>
      <c r="U48" s="1316"/>
    </row>
    <row r="49" spans="1:21" ht="48.75" customHeight="1" thickBot="1">
      <c r="A49" s="1342" t="s">
        <v>35</v>
      </c>
      <c r="B49" s="1343"/>
      <c r="C49" s="1274">
        <f>AVERAGE(C10:C48)</f>
        <v>3.2589062500000003</v>
      </c>
      <c r="D49" s="1274">
        <f aca="true" t="shared" si="0" ref="D49:T49">AVERAGE(D10:D48)</f>
        <v>4.081935483870968</v>
      </c>
      <c r="E49" s="1274">
        <f t="shared" si="0"/>
        <v>4.84171875</v>
      </c>
      <c r="F49" s="1274">
        <f t="shared" si="0"/>
        <v>5.5815789473684205</v>
      </c>
      <c r="G49" s="1274">
        <f t="shared" si="0"/>
        <v>4.916666666666667</v>
      </c>
      <c r="H49" s="1274">
        <f t="shared" si="0"/>
        <v>13.583333333333334</v>
      </c>
      <c r="I49" s="1274">
        <f t="shared" si="0"/>
        <v>13.115</v>
      </c>
      <c r="J49" s="1274">
        <f t="shared" si="0"/>
        <v>12.592424242424244</v>
      </c>
      <c r="K49" s="1274">
        <f t="shared" si="0"/>
        <v>12.166666666666666</v>
      </c>
      <c r="L49" s="1274">
        <f t="shared" si="0"/>
        <v>12.336842105263157</v>
      </c>
      <c r="M49" s="1274">
        <f t="shared" si="0"/>
        <v>1.7118965517241378</v>
      </c>
      <c r="N49" s="1274">
        <f t="shared" si="0"/>
        <v>2.398709677419355</v>
      </c>
      <c r="O49" s="1274">
        <f t="shared" si="0"/>
        <v>2.807</v>
      </c>
      <c r="P49" s="1274">
        <f t="shared" si="0"/>
        <v>3.3352941176470585</v>
      </c>
      <c r="Q49" s="1274">
        <f t="shared" si="0"/>
        <v>12.1034375</v>
      </c>
      <c r="R49" s="1274">
        <f t="shared" si="0"/>
        <v>11.558571428571428</v>
      </c>
      <c r="S49" s="1274">
        <f t="shared" si="0"/>
        <v>10.800909090909089</v>
      </c>
      <c r="T49" s="1274">
        <f t="shared" si="0"/>
        <v>11.229166666666666</v>
      </c>
      <c r="U49" s="1316"/>
    </row>
    <row r="50" spans="1:21" ht="60.75" customHeight="1">
      <c r="A50" s="738" t="s">
        <v>232</v>
      </c>
      <c r="B50" s="738"/>
      <c r="C50" s="738"/>
      <c r="D50" s="738"/>
      <c r="E50" s="738"/>
      <c r="F50" s="738"/>
      <c r="G50" s="738"/>
      <c r="H50" s="738"/>
      <c r="I50" s="738"/>
      <c r="J50" s="738"/>
      <c r="K50" s="738"/>
      <c r="L50" s="738"/>
      <c r="M50" s="738"/>
      <c r="N50" s="738"/>
      <c r="O50" s="738"/>
      <c r="P50" s="738"/>
      <c r="Q50" s="738"/>
      <c r="R50" s="738"/>
      <c r="S50" s="738"/>
      <c r="T50" s="738"/>
      <c r="U50" s="197"/>
    </row>
    <row r="51" spans="1:21" ht="35.25" customHeight="1">
      <c r="A51" s="739" t="s">
        <v>234</v>
      </c>
      <c r="B51" s="739"/>
      <c r="C51" s="739"/>
      <c r="D51" s="739"/>
      <c r="E51" s="739"/>
      <c r="F51" s="739"/>
      <c r="G51" s="739"/>
      <c r="H51" s="739"/>
      <c r="I51" s="739"/>
      <c r="J51" s="739"/>
      <c r="K51" s="739"/>
      <c r="L51" s="739"/>
      <c r="M51" s="739"/>
      <c r="N51" s="739"/>
      <c r="O51" s="739"/>
      <c r="P51" s="739"/>
      <c r="Q51" s="739"/>
      <c r="R51" s="739"/>
      <c r="S51" s="739"/>
      <c r="T51" s="739"/>
      <c r="U51" s="190"/>
    </row>
    <row r="52" spans="1:21" ht="35.25" customHeight="1">
      <c r="A52" s="875" t="s">
        <v>203</v>
      </c>
      <c r="B52" s="875"/>
      <c r="C52" s="159"/>
      <c r="D52" s="159"/>
      <c r="E52" s="159"/>
      <c r="F52" s="159"/>
      <c r="G52" s="159"/>
      <c r="H52" s="159"/>
      <c r="I52" s="159"/>
      <c r="J52" s="159"/>
      <c r="K52" s="159"/>
      <c r="L52" s="159"/>
      <c r="M52" s="159"/>
      <c r="N52" s="159"/>
      <c r="O52" s="159"/>
      <c r="P52" s="159"/>
      <c r="Q52" s="159"/>
      <c r="R52" s="159"/>
      <c r="S52" s="159"/>
      <c r="T52" s="159"/>
      <c r="U52" s="190"/>
    </row>
    <row r="53" spans="1:21" ht="30.75" customHeight="1">
      <c r="A53" s="874" t="s">
        <v>204</v>
      </c>
      <c r="B53" s="874"/>
      <c r="C53" s="159"/>
      <c r="D53" s="159"/>
      <c r="E53" s="159"/>
      <c r="F53" s="159"/>
      <c r="G53" s="159"/>
      <c r="H53" s="159"/>
      <c r="I53" s="159"/>
      <c r="J53" s="159"/>
      <c r="K53" s="159"/>
      <c r="L53" s="159"/>
      <c r="M53" s="159"/>
      <c r="N53" s="159"/>
      <c r="O53" s="159"/>
      <c r="P53" s="159"/>
      <c r="Q53" s="159"/>
      <c r="R53" s="159"/>
      <c r="S53" s="159"/>
      <c r="T53" s="159"/>
      <c r="U53" s="190"/>
    </row>
    <row r="54" spans="1:21" ht="41.25" customHeight="1" thickBot="1">
      <c r="A54" s="879" t="s">
        <v>199</v>
      </c>
      <c r="B54" s="879"/>
      <c r="C54" s="879"/>
      <c r="D54" s="879"/>
      <c r="E54" s="879"/>
      <c r="F54" s="879"/>
      <c r="G54" s="879"/>
      <c r="H54" s="879"/>
      <c r="I54" s="879"/>
      <c r="J54" s="879"/>
      <c r="K54" s="879"/>
      <c r="L54" s="879"/>
      <c r="M54" s="879"/>
      <c r="N54" s="879"/>
      <c r="O54" s="879"/>
      <c r="P54" s="879"/>
      <c r="Q54" s="879"/>
      <c r="R54" s="879"/>
      <c r="S54" s="879"/>
      <c r="T54" s="879"/>
      <c r="U54" s="190"/>
    </row>
    <row r="55" spans="1:21" ht="43.5" customHeight="1">
      <c r="A55" s="880" t="s">
        <v>0</v>
      </c>
      <c r="B55" s="881"/>
      <c r="C55" s="881" t="s">
        <v>55</v>
      </c>
      <c r="D55" s="881"/>
      <c r="E55" s="881"/>
      <c r="F55" s="881"/>
      <c r="G55" s="881"/>
      <c r="H55" s="881"/>
      <c r="I55" s="881"/>
      <c r="J55" s="881"/>
      <c r="K55" s="881"/>
      <c r="L55" s="881"/>
      <c r="M55" s="881" t="s">
        <v>2</v>
      </c>
      <c r="N55" s="881"/>
      <c r="O55" s="881"/>
      <c r="P55" s="881"/>
      <c r="Q55" s="881"/>
      <c r="R55" s="881"/>
      <c r="S55" s="881"/>
      <c r="T55" s="884"/>
      <c r="U55" s="190"/>
    </row>
    <row r="56" spans="1:21" ht="44.25" customHeight="1">
      <c r="A56" s="882"/>
      <c r="B56" s="883"/>
      <c r="C56" s="883" t="s">
        <v>3</v>
      </c>
      <c r="D56" s="883"/>
      <c r="E56" s="883"/>
      <c r="F56" s="883"/>
      <c r="G56" s="883"/>
      <c r="H56" s="883" t="s">
        <v>4</v>
      </c>
      <c r="I56" s="883"/>
      <c r="J56" s="883"/>
      <c r="K56" s="883"/>
      <c r="L56" s="883"/>
      <c r="M56" s="883" t="s">
        <v>5</v>
      </c>
      <c r="N56" s="883"/>
      <c r="O56" s="883"/>
      <c r="P56" s="883"/>
      <c r="Q56" s="883" t="s">
        <v>145</v>
      </c>
      <c r="R56" s="883"/>
      <c r="S56" s="883"/>
      <c r="T56" s="885"/>
      <c r="U56" s="197"/>
    </row>
    <row r="57" spans="1:21" ht="45" customHeight="1">
      <c r="A57" s="882"/>
      <c r="B57" s="883"/>
      <c r="C57" s="876" t="s">
        <v>7</v>
      </c>
      <c r="D57" s="883" t="s">
        <v>8</v>
      </c>
      <c r="E57" s="883"/>
      <c r="F57" s="883"/>
      <c r="G57" s="883"/>
      <c r="H57" s="876" t="s">
        <v>9</v>
      </c>
      <c r="I57" s="876" t="s">
        <v>10</v>
      </c>
      <c r="J57" s="883" t="s">
        <v>11</v>
      </c>
      <c r="K57" s="883"/>
      <c r="L57" s="883"/>
      <c r="M57" s="876" t="s">
        <v>36</v>
      </c>
      <c r="N57" s="883" t="s">
        <v>12</v>
      </c>
      <c r="O57" s="883"/>
      <c r="P57" s="883"/>
      <c r="Q57" s="883" t="s">
        <v>11</v>
      </c>
      <c r="R57" s="883"/>
      <c r="S57" s="883"/>
      <c r="T57" s="885"/>
      <c r="U57" s="197"/>
    </row>
    <row r="58" spans="1:21" ht="236.25" customHeight="1">
      <c r="A58" s="882"/>
      <c r="B58" s="883"/>
      <c r="C58" s="876"/>
      <c r="D58" s="876" t="s">
        <v>13</v>
      </c>
      <c r="E58" s="876" t="s">
        <v>14</v>
      </c>
      <c r="F58" s="876" t="s">
        <v>15</v>
      </c>
      <c r="G58" s="876" t="s">
        <v>16</v>
      </c>
      <c r="H58" s="876"/>
      <c r="I58" s="876"/>
      <c r="J58" s="876" t="s">
        <v>17</v>
      </c>
      <c r="K58" s="876" t="s">
        <v>18</v>
      </c>
      <c r="L58" s="876" t="s">
        <v>19</v>
      </c>
      <c r="M58" s="876"/>
      <c r="N58" s="876" t="s">
        <v>20</v>
      </c>
      <c r="O58" s="876" t="s">
        <v>21</v>
      </c>
      <c r="P58" s="876" t="s">
        <v>22</v>
      </c>
      <c r="Q58" s="876" t="s">
        <v>23</v>
      </c>
      <c r="R58" s="876" t="s">
        <v>24</v>
      </c>
      <c r="S58" s="876" t="s">
        <v>25</v>
      </c>
      <c r="T58" s="887" t="s">
        <v>37</v>
      </c>
      <c r="U58" s="197"/>
    </row>
    <row r="59" spans="1:22" ht="53.25" customHeight="1">
      <c r="A59" s="882"/>
      <c r="B59" s="883"/>
      <c r="C59" s="876"/>
      <c r="D59" s="876"/>
      <c r="E59" s="876"/>
      <c r="F59" s="876"/>
      <c r="G59" s="876"/>
      <c r="H59" s="876"/>
      <c r="I59" s="876"/>
      <c r="J59" s="876"/>
      <c r="K59" s="876"/>
      <c r="L59" s="876"/>
      <c r="M59" s="876"/>
      <c r="N59" s="876"/>
      <c r="O59" s="876"/>
      <c r="P59" s="876"/>
      <c r="Q59" s="876"/>
      <c r="R59" s="876"/>
      <c r="S59" s="876"/>
      <c r="T59" s="887"/>
      <c r="U59" s="201"/>
      <c r="V59" s="2" t="s">
        <v>47</v>
      </c>
    </row>
    <row r="60" spans="1:22" ht="56.25" customHeight="1">
      <c r="A60" s="535">
        <v>1</v>
      </c>
      <c r="B60" s="528" t="s">
        <v>131</v>
      </c>
      <c r="C60" s="529">
        <v>4</v>
      </c>
      <c r="D60" s="529">
        <v>5</v>
      </c>
      <c r="E60" s="529">
        <v>6</v>
      </c>
      <c r="F60" s="529">
        <v>7</v>
      </c>
      <c r="G60" s="529"/>
      <c r="H60" s="529"/>
      <c r="I60" s="529"/>
      <c r="J60" s="529"/>
      <c r="K60" s="529">
        <v>6</v>
      </c>
      <c r="L60" s="529">
        <v>6</v>
      </c>
      <c r="M60" s="530">
        <v>1</v>
      </c>
      <c r="N60" s="530">
        <v>1</v>
      </c>
      <c r="O60" s="530">
        <v>1.5</v>
      </c>
      <c r="P60" s="530"/>
      <c r="Q60" s="530"/>
      <c r="R60" s="530"/>
      <c r="S60" s="530"/>
      <c r="T60" s="531"/>
      <c r="U60" s="522" t="e">
        <f>'[3]الزراعي التعاوني B'!$C$12:$L$12</f>
        <v>#VALUE!</v>
      </c>
      <c r="V60" s="523"/>
    </row>
    <row r="61" spans="1:25" ht="57" customHeight="1">
      <c r="A61" s="535">
        <v>2</v>
      </c>
      <c r="B61" s="528" t="s">
        <v>52</v>
      </c>
      <c r="C61" s="529">
        <v>3</v>
      </c>
      <c r="D61" s="529">
        <v>2</v>
      </c>
      <c r="E61" s="529">
        <v>3</v>
      </c>
      <c r="F61" s="529">
        <v>4</v>
      </c>
      <c r="G61" s="529"/>
      <c r="H61" s="529">
        <v>14</v>
      </c>
      <c r="I61" s="529">
        <v>14</v>
      </c>
      <c r="J61" s="529">
        <v>8</v>
      </c>
      <c r="K61" s="529">
        <v>10</v>
      </c>
      <c r="L61" s="529">
        <v>12</v>
      </c>
      <c r="M61" s="532"/>
      <c r="N61" s="532"/>
      <c r="O61" s="532"/>
      <c r="P61" s="532"/>
      <c r="Q61" s="532"/>
      <c r="R61" s="532"/>
      <c r="S61" s="532"/>
      <c r="T61" s="526"/>
      <c r="U61" s="288"/>
      <c r="V61" s="8"/>
      <c r="W61" s="8"/>
      <c r="X61" s="8"/>
      <c r="Y61" s="8"/>
    </row>
    <row r="62" spans="1:25" ht="51.75" customHeight="1">
      <c r="A62" s="535">
        <v>3</v>
      </c>
      <c r="B62" s="528" t="s">
        <v>135</v>
      </c>
      <c r="C62" s="529">
        <v>3</v>
      </c>
      <c r="D62" s="529">
        <v>3.5</v>
      </c>
      <c r="E62" s="529">
        <v>4</v>
      </c>
      <c r="F62" s="529">
        <v>5</v>
      </c>
      <c r="G62" s="529"/>
      <c r="H62" s="529">
        <v>10</v>
      </c>
      <c r="I62" s="529">
        <v>10</v>
      </c>
      <c r="J62" s="529">
        <v>8</v>
      </c>
      <c r="K62" s="529">
        <v>10</v>
      </c>
      <c r="L62" s="529">
        <v>10</v>
      </c>
      <c r="M62" s="532"/>
      <c r="N62" s="532"/>
      <c r="O62" s="532"/>
      <c r="P62" s="532"/>
      <c r="Q62" s="532"/>
      <c r="R62" s="532"/>
      <c r="S62" s="532"/>
      <c r="T62" s="526"/>
      <c r="U62" s="203"/>
      <c r="V62" s="4"/>
      <c r="W62" s="4"/>
      <c r="X62" s="4"/>
      <c r="Y62" s="4"/>
    </row>
    <row r="63" spans="1:25" ht="55.5" customHeight="1" thickBot="1">
      <c r="A63" s="877" t="s">
        <v>39</v>
      </c>
      <c r="B63" s="878"/>
      <c r="C63" s="533">
        <f>AVERAGE(C60:C62)</f>
        <v>3.3333333333333335</v>
      </c>
      <c r="D63" s="533">
        <f aca="true" t="shared" si="1" ref="D63:O63">AVERAGE(D60:D62)</f>
        <v>3.5</v>
      </c>
      <c r="E63" s="533">
        <f t="shared" si="1"/>
        <v>4.333333333333333</v>
      </c>
      <c r="F63" s="533">
        <f t="shared" si="1"/>
        <v>5.333333333333333</v>
      </c>
      <c r="G63" s="533"/>
      <c r="H63" s="533">
        <f t="shared" si="1"/>
        <v>12</v>
      </c>
      <c r="I63" s="533">
        <f t="shared" si="1"/>
        <v>12</v>
      </c>
      <c r="J63" s="533">
        <f t="shared" si="1"/>
        <v>8</v>
      </c>
      <c r="K63" s="533">
        <f t="shared" si="1"/>
        <v>8.666666666666666</v>
      </c>
      <c r="L63" s="533">
        <f t="shared" si="1"/>
        <v>9.333333333333334</v>
      </c>
      <c r="M63" s="533">
        <f t="shared" si="1"/>
        <v>1</v>
      </c>
      <c r="N63" s="533">
        <f t="shared" si="1"/>
        <v>1</v>
      </c>
      <c r="O63" s="533">
        <f t="shared" si="1"/>
        <v>1.5</v>
      </c>
      <c r="P63" s="351"/>
      <c r="Q63" s="351"/>
      <c r="R63" s="351"/>
      <c r="S63" s="351"/>
      <c r="T63" s="534"/>
      <c r="U63" s="203"/>
      <c r="V63" s="4"/>
      <c r="W63" s="3"/>
      <c r="X63" s="3"/>
      <c r="Y63" s="3"/>
    </row>
    <row r="64" spans="1:25" ht="36" customHeight="1">
      <c r="A64" s="888" t="s">
        <v>201</v>
      </c>
      <c r="B64" s="889"/>
      <c r="C64" s="527"/>
      <c r="D64" s="527"/>
      <c r="E64" s="527"/>
      <c r="F64" s="527"/>
      <c r="G64" s="527"/>
      <c r="H64" s="527"/>
      <c r="I64" s="527"/>
      <c r="J64" s="527"/>
      <c r="K64" s="527"/>
      <c r="L64" s="527"/>
      <c r="M64" s="527"/>
      <c r="N64" s="527"/>
      <c r="O64" s="527"/>
      <c r="P64" s="527"/>
      <c r="Q64" s="527"/>
      <c r="R64" s="527"/>
      <c r="S64" s="527"/>
      <c r="T64" s="527"/>
      <c r="U64" s="203"/>
      <c r="V64" s="4"/>
      <c r="W64" s="3"/>
      <c r="X64" s="3"/>
      <c r="Y64" s="3"/>
    </row>
    <row r="65" spans="1:33" ht="42" customHeight="1">
      <c r="A65" s="886" t="s">
        <v>200</v>
      </c>
      <c r="B65" s="886"/>
      <c r="C65" s="886"/>
      <c r="D65" s="886"/>
      <c r="E65" s="886"/>
      <c r="F65" s="886"/>
      <c r="G65" s="886"/>
      <c r="H65" s="886"/>
      <c r="I65" s="886"/>
      <c r="J65" s="886"/>
      <c r="K65" s="886"/>
      <c r="L65" s="886"/>
      <c r="M65" s="886"/>
      <c r="N65" s="886"/>
      <c r="O65" s="886"/>
      <c r="P65" s="886"/>
      <c r="Q65" s="886"/>
      <c r="R65" s="886"/>
      <c r="S65" s="886"/>
      <c r="T65" s="886"/>
      <c r="U65" s="197"/>
      <c r="Z65" s="3"/>
      <c r="AA65" s="3"/>
      <c r="AB65" s="3"/>
      <c r="AC65" s="3"/>
      <c r="AD65" s="3"/>
      <c r="AE65" s="3"/>
      <c r="AF65" s="3"/>
      <c r="AG65" s="3"/>
    </row>
    <row r="66" spans="1:33" ht="34.5">
      <c r="A66" s="857"/>
      <c r="B66" s="857"/>
      <c r="C66" s="857"/>
      <c r="D66" s="857"/>
      <c r="E66" s="857"/>
      <c r="F66" s="857"/>
      <c r="G66" s="857"/>
      <c r="H66" s="857"/>
      <c r="I66" s="857"/>
      <c r="J66" s="857"/>
      <c r="K66" s="857"/>
      <c r="L66" s="857"/>
      <c r="M66" s="857"/>
      <c r="N66" s="857"/>
      <c r="O66" s="857"/>
      <c r="P66" s="857"/>
      <c r="Q66" s="857"/>
      <c r="R66" s="857"/>
      <c r="S66" s="857"/>
      <c r="T66" s="857"/>
      <c r="U66" s="197"/>
      <c r="Z66" s="3"/>
      <c r="AA66" s="3"/>
      <c r="AB66" s="3"/>
      <c r="AC66" s="3"/>
      <c r="AD66" s="3"/>
      <c r="AE66" s="3"/>
      <c r="AF66" s="3"/>
      <c r="AG66" s="3"/>
    </row>
    <row r="67" spans="1:20" ht="30">
      <c r="A67" s="39"/>
      <c r="B67" s="39"/>
      <c r="C67" s="39"/>
      <c r="D67" s="39"/>
      <c r="E67" s="39"/>
      <c r="F67" s="39"/>
      <c r="G67" s="39"/>
      <c r="H67" s="39"/>
      <c r="I67" s="39"/>
      <c r="J67" s="39"/>
      <c r="K67" s="39"/>
      <c r="L67" s="39"/>
      <c r="M67" s="39"/>
      <c r="N67" s="39"/>
      <c r="O67" s="39"/>
      <c r="P67" s="39"/>
      <c r="Q67" s="39"/>
      <c r="R67" s="39"/>
      <c r="S67" s="39"/>
      <c r="T67" s="39"/>
    </row>
    <row r="68" spans="2:20" ht="30">
      <c r="B68" s="11"/>
      <c r="C68" s="11"/>
      <c r="D68" s="11"/>
      <c r="E68" s="11"/>
      <c r="F68" s="11"/>
      <c r="G68" s="11"/>
      <c r="H68" s="11"/>
      <c r="I68" s="11"/>
      <c r="J68" s="11"/>
      <c r="K68" s="11"/>
      <c r="L68" s="11"/>
      <c r="M68" s="11"/>
      <c r="N68" s="11"/>
      <c r="O68" s="11"/>
      <c r="P68" s="11"/>
      <c r="Q68" s="11"/>
      <c r="R68" s="11"/>
      <c r="S68" s="11"/>
      <c r="T68" s="11"/>
    </row>
    <row r="69" spans="2:20" ht="30">
      <c r="B69" s="11"/>
      <c r="C69" s="11"/>
      <c r="D69" s="11"/>
      <c r="E69" s="11"/>
      <c r="F69" s="11"/>
      <c r="G69" s="11"/>
      <c r="H69" s="11"/>
      <c r="I69" s="11"/>
      <c r="J69" s="11"/>
      <c r="K69" s="11"/>
      <c r="L69" s="11"/>
      <c r="M69" s="11"/>
      <c r="N69" s="11"/>
      <c r="O69" s="11"/>
      <c r="P69" s="11"/>
      <c r="Q69" s="11"/>
      <c r="R69" s="11"/>
      <c r="S69" s="11"/>
      <c r="T69" s="11"/>
    </row>
    <row r="70" spans="2:20" ht="30">
      <c r="B70" s="11"/>
      <c r="C70" s="11"/>
      <c r="D70" s="11"/>
      <c r="E70" s="11"/>
      <c r="F70" s="11"/>
      <c r="G70" s="11"/>
      <c r="H70" s="11"/>
      <c r="I70" s="11"/>
      <c r="J70" s="11"/>
      <c r="K70" s="11"/>
      <c r="L70" s="11"/>
      <c r="M70" s="11"/>
      <c r="N70" s="11"/>
      <c r="O70" s="11"/>
      <c r="P70" s="11"/>
      <c r="Q70" s="11"/>
      <c r="R70" s="11"/>
      <c r="S70" s="11"/>
      <c r="T70" s="11"/>
    </row>
    <row r="71" spans="2:20" ht="30">
      <c r="B71" s="11"/>
      <c r="C71" s="11"/>
      <c r="D71" s="11"/>
      <c r="E71" s="11"/>
      <c r="F71" s="11"/>
      <c r="G71" s="11"/>
      <c r="H71" s="11"/>
      <c r="I71" s="11"/>
      <c r="J71" s="11"/>
      <c r="K71" s="11"/>
      <c r="L71" s="11"/>
      <c r="M71" s="11"/>
      <c r="N71" s="11"/>
      <c r="O71" s="11"/>
      <c r="P71" s="11"/>
      <c r="Q71" s="11"/>
      <c r="R71" s="11"/>
      <c r="S71" s="11"/>
      <c r="T71" s="11"/>
    </row>
    <row r="72" ht="30">
      <c r="B72" s="40"/>
    </row>
    <row r="73" ht="30">
      <c r="B73" s="41"/>
    </row>
    <row r="74" ht="30">
      <c r="B74" s="42"/>
    </row>
    <row r="75" ht="30">
      <c r="B75" s="42"/>
    </row>
    <row r="76" spans="2:9" ht="30">
      <c r="B76" s="43"/>
      <c r="I76" s="10" t="s">
        <v>47</v>
      </c>
    </row>
    <row r="77" ht="30">
      <c r="B77" s="44"/>
    </row>
  </sheetData>
  <sheetProtection/>
  <mergeCells count="72">
    <mergeCell ref="A65:T65"/>
    <mergeCell ref="A66:T66"/>
    <mergeCell ref="Q58:Q59"/>
    <mergeCell ref="R58:R59"/>
    <mergeCell ref="S58:S59"/>
    <mergeCell ref="T58:T59"/>
    <mergeCell ref="A63:B63"/>
    <mergeCell ref="A64:B64"/>
    <mergeCell ref="D58:D59"/>
    <mergeCell ref="G58:G59"/>
    <mergeCell ref="H57:H59"/>
    <mergeCell ref="I57:I59"/>
    <mergeCell ref="J57:L57"/>
    <mergeCell ref="D57:G57"/>
    <mergeCell ref="E58:E59"/>
    <mergeCell ref="F58:F59"/>
    <mergeCell ref="C57:C59"/>
    <mergeCell ref="M57:M59"/>
    <mergeCell ref="N57:P57"/>
    <mergeCell ref="Q57:T57"/>
    <mergeCell ref="L58:L59"/>
    <mergeCell ref="N58:N59"/>
    <mergeCell ref="O58:O59"/>
    <mergeCell ref="P58:P59"/>
    <mergeCell ref="J58:J59"/>
    <mergeCell ref="K58:K59"/>
    <mergeCell ref="A49:B49"/>
    <mergeCell ref="P8:P9"/>
    <mergeCell ref="A54:T54"/>
    <mergeCell ref="A55:B59"/>
    <mergeCell ref="C55:L55"/>
    <mergeCell ref="M55:T55"/>
    <mergeCell ref="C56:G56"/>
    <mergeCell ref="H56:L56"/>
    <mergeCell ref="M56:P56"/>
    <mergeCell ref="Q56:T56"/>
    <mergeCell ref="N8:N9"/>
    <mergeCell ref="O8:O9"/>
    <mergeCell ref="Q8:Q9"/>
    <mergeCell ref="R8:R9"/>
    <mergeCell ref="S8:S9"/>
    <mergeCell ref="T8:T9"/>
    <mergeCell ref="M7:M9"/>
    <mergeCell ref="N7:P7"/>
    <mergeCell ref="Q7:T7"/>
    <mergeCell ref="D8:D9"/>
    <mergeCell ref="E8:E9"/>
    <mergeCell ref="F8:F9"/>
    <mergeCell ref="G8:G9"/>
    <mergeCell ref="J8:J9"/>
    <mergeCell ref="K8:K9"/>
    <mergeCell ref="L8:L9"/>
    <mergeCell ref="M5:T5"/>
    <mergeCell ref="C6:G6"/>
    <mergeCell ref="H6:L6"/>
    <mergeCell ref="M6:P6"/>
    <mergeCell ref="Q6:T6"/>
    <mergeCell ref="C7:C9"/>
    <mergeCell ref="D7:G7"/>
    <mergeCell ref="H7:H9"/>
    <mergeCell ref="I7:I9"/>
    <mergeCell ref="J7:L7"/>
    <mergeCell ref="A50:T50"/>
    <mergeCell ref="A51:T51"/>
    <mergeCell ref="A3:B3"/>
    <mergeCell ref="A4:U4"/>
    <mergeCell ref="A1:B1"/>
    <mergeCell ref="A53:B53"/>
    <mergeCell ref="A52:B52"/>
    <mergeCell ref="A2:B2"/>
    <mergeCell ref="A5:B9"/>
    <mergeCell ref="C5:L5"/>
  </mergeCells>
  <printOptions horizontalCentered="1"/>
  <pageMargins left="0" right="0" top="0" bottom="0" header="0" footer="0"/>
  <pageSetup fitToWidth="2" horizontalDpi="600" verticalDpi="600" orientation="landscape" paperSize="9" scale="25" r:id="rId4"/>
  <rowBreaks count="2" manualBreakCount="2">
    <brk id="49" max="20" man="1"/>
    <brk id="50" max="21" man="1"/>
  </rowBreaks>
  <drawing r:id="rId3"/>
  <legacyDrawing r:id="rId2"/>
</worksheet>
</file>

<file path=xl/worksheets/sheet8.xml><?xml version="1.0" encoding="utf-8"?>
<worksheet xmlns="http://schemas.openxmlformats.org/spreadsheetml/2006/main" xmlns:r="http://schemas.openxmlformats.org/officeDocument/2006/relationships">
  <sheetPr codeName="Sheet7">
    <tabColor theme="0"/>
  </sheetPr>
  <dimension ref="A1:AX90"/>
  <sheetViews>
    <sheetView view="pageBreakPreview" zoomScale="30" zoomScaleNormal="42" zoomScaleSheetLayoutView="30" zoomScalePageLayoutView="0" workbookViewId="0" topLeftCell="A1">
      <selection activeCell="A1" sqref="A1:T48"/>
    </sheetView>
  </sheetViews>
  <sheetFormatPr defaultColWidth="9.140625" defaultRowHeight="12.75"/>
  <cols>
    <col min="1" max="1" width="11.28125" style="10" customWidth="1"/>
    <col min="2" max="2" width="100.57421875" style="10" customWidth="1"/>
    <col min="3" max="3" width="18.8515625" style="10" customWidth="1"/>
    <col min="4" max="4" width="19.57421875" style="10" customWidth="1"/>
    <col min="5" max="5" width="26.8515625" style="10" customWidth="1"/>
    <col min="6" max="6" width="22.140625" style="10" customWidth="1"/>
    <col min="7" max="7" width="20.421875" style="10" customWidth="1"/>
    <col min="8" max="8" width="26.28125" style="10" customWidth="1"/>
    <col min="9" max="9" width="24.421875" style="10" customWidth="1"/>
    <col min="10" max="10" width="24.00390625" style="10" customWidth="1"/>
    <col min="11" max="11" width="24.140625" style="10" customWidth="1"/>
    <col min="12" max="12" width="27.00390625" style="10" customWidth="1"/>
    <col min="13" max="13" width="21.8515625" style="10" customWidth="1"/>
    <col min="14" max="14" width="24.8515625" style="10" customWidth="1"/>
    <col min="15" max="15" width="23.28125" style="10" customWidth="1"/>
    <col min="16" max="16" width="20.421875" style="10" customWidth="1"/>
    <col min="17" max="17" width="24.140625" style="10" customWidth="1"/>
    <col min="18" max="18" width="21.00390625" style="10" customWidth="1"/>
    <col min="19" max="19" width="23.8515625" style="10" customWidth="1"/>
    <col min="20" max="20" width="22.421875" style="10" customWidth="1"/>
    <col min="21" max="21" width="8.140625" style="0" customWidth="1"/>
    <col min="22" max="22" width="25.8515625" style="0" customWidth="1"/>
  </cols>
  <sheetData>
    <row r="1" spans="1:20" ht="138" customHeight="1">
      <c r="A1" s="1282" t="s">
        <v>153</v>
      </c>
      <c r="B1" s="1282"/>
      <c r="C1" s="1282"/>
      <c r="D1" s="1282"/>
      <c r="E1" s="1344"/>
      <c r="F1" s="1344"/>
      <c r="G1" s="1344"/>
      <c r="H1" s="1344"/>
      <c r="I1" s="1345"/>
      <c r="J1" s="1345"/>
      <c r="K1" s="1345"/>
      <c r="L1" s="1346"/>
      <c r="M1" s="1346"/>
      <c r="N1" s="1347"/>
      <c r="O1" s="1347"/>
      <c r="P1" s="1347"/>
      <c r="Q1" s="1347"/>
      <c r="R1" s="1347"/>
      <c r="S1" s="1347"/>
      <c r="T1" s="1347"/>
    </row>
    <row r="2" spans="1:50" ht="49.5" customHeight="1" thickBot="1">
      <c r="A2" s="1348" t="s">
        <v>171</v>
      </c>
      <c r="B2" s="1348"/>
      <c r="C2" s="1348"/>
      <c r="D2" s="1348"/>
      <c r="E2" s="1348"/>
      <c r="F2" s="1348"/>
      <c r="G2" s="1348"/>
      <c r="H2" s="1348"/>
      <c r="I2" s="1348"/>
      <c r="J2" s="1348"/>
      <c r="K2" s="1348"/>
      <c r="L2" s="1348"/>
      <c r="M2" s="1348"/>
      <c r="N2" s="1348"/>
      <c r="O2" s="1348"/>
      <c r="P2" s="1348"/>
      <c r="Q2" s="1348"/>
      <c r="R2" s="1348"/>
      <c r="S2" s="1348"/>
      <c r="T2" s="1348"/>
      <c r="U2" s="700"/>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row>
    <row r="3" spans="1:50" s="1" customFormat="1" ht="39.75" customHeight="1">
      <c r="A3" s="1349" t="s">
        <v>0</v>
      </c>
      <c r="B3" s="1350"/>
      <c r="C3" s="1351" t="s">
        <v>1</v>
      </c>
      <c r="D3" s="1352"/>
      <c r="E3" s="1352"/>
      <c r="F3" s="1352"/>
      <c r="G3" s="1352"/>
      <c r="H3" s="1352"/>
      <c r="I3" s="1352"/>
      <c r="J3" s="1352"/>
      <c r="K3" s="1352"/>
      <c r="L3" s="1353"/>
      <c r="M3" s="1351" t="s">
        <v>2</v>
      </c>
      <c r="N3" s="1352"/>
      <c r="O3" s="1352"/>
      <c r="P3" s="1352"/>
      <c r="Q3" s="1352"/>
      <c r="R3" s="1352"/>
      <c r="S3" s="1352"/>
      <c r="T3" s="1352"/>
      <c r="U3" s="192"/>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row>
    <row r="4" spans="1:50" s="1" customFormat="1" ht="33.75" customHeight="1">
      <c r="A4" s="1354"/>
      <c r="B4" s="1355"/>
      <c r="C4" s="1356" t="s">
        <v>3</v>
      </c>
      <c r="D4" s="1357"/>
      <c r="E4" s="1357"/>
      <c r="F4" s="1357"/>
      <c r="G4" s="1358"/>
      <c r="H4" s="1356" t="s">
        <v>147</v>
      </c>
      <c r="I4" s="1357"/>
      <c r="J4" s="1357"/>
      <c r="K4" s="1357"/>
      <c r="L4" s="1358"/>
      <c r="M4" s="1356" t="s">
        <v>5</v>
      </c>
      <c r="N4" s="1357"/>
      <c r="O4" s="1357"/>
      <c r="P4" s="1358"/>
      <c r="Q4" s="1356" t="s">
        <v>146</v>
      </c>
      <c r="R4" s="1357"/>
      <c r="S4" s="1357"/>
      <c r="T4" s="1358"/>
      <c r="U4" s="192"/>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c r="AT4" s="168"/>
      <c r="AU4" s="168"/>
      <c r="AV4" s="168"/>
      <c r="AW4" s="168"/>
      <c r="AX4" s="168"/>
    </row>
    <row r="5" spans="1:50" s="1" customFormat="1" ht="33.75" customHeight="1">
      <c r="A5" s="1354"/>
      <c r="B5" s="1355"/>
      <c r="C5" s="1359" t="s">
        <v>7</v>
      </c>
      <c r="D5" s="1356" t="s">
        <v>8</v>
      </c>
      <c r="E5" s="1357"/>
      <c r="F5" s="1357"/>
      <c r="G5" s="1358"/>
      <c r="H5" s="1359" t="s">
        <v>148</v>
      </c>
      <c r="I5" s="1359" t="s">
        <v>110</v>
      </c>
      <c r="J5" s="1356" t="s">
        <v>11</v>
      </c>
      <c r="K5" s="1357"/>
      <c r="L5" s="1358"/>
      <c r="M5" s="1359" t="s">
        <v>36</v>
      </c>
      <c r="N5" s="1356" t="s">
        <v>12</v>
      </c>
      <c r="O5" s="1357"/>
      <c r="P5" s="1358"/>
      <c r="Q5" s="1356" t="s">
        <v>11</v>
      </c>
      <c r="R5" s="1357"/>
      <c r="S5" s="1357"/>
      <c r="T5" s="1358"/>
      <c r="U5" s="193"/>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row>
    <row r="6" spans="1:50" s="1" customFormat="1" ht="231" customHeight="1" thickBot="1">
      <c r="A6" s="1360"/>
      <c r="B6" s="1361"/>
      <c r="C6" s="1362"/>
      <c r="D6" s="1363" t="s">
        <v>13</v>
      </c>
      <c r="E6" s="1363" t="s">
        <v>14</v>
      </c>
      <c r="F6" s="1363" t="s">
        <v>15</v>
      </c>
      <c r="G6" s="1363" t="s">
        <v>16</v>
      </c>
      <c r="H6" s="1362"/>
      <c r="I6" s="1362"/>
      <c r="J6" s="1363" t="s">
        <v>17</v>
      </c>
      <c r="K6" s="1363" t="s">
        <v>18</v>
      </c>
      <c r="L6" s="1363" t="s">
        <v>19</v>
      </c>
      <c r="M6" s="1362"/>
      <c r="N6" s="1363" t="s">
        <v>20</v>
      </c>
      <c r="O6" s="1363" t="s">
        <v>21</v>
      </c>
      <c r="P6" s="1363" t="s">
        <v>22</v>
      </c>
      <c r="Q6" s="1363" t="s">
        <v>23</v>
      </c>
      <c r="R6" s="1363" t="s">
        <v>24</v>
      </c>
      <c r="S6" s="1363" t="s">
        <v>25</v>
      </c>
      <c r="T6" s="1363" t="s">
        <v>37</v>
      </c>
      <c r="U6" s="193"/>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row>
    <row r="7" spans="1:50" ht="45" customHeight="1">
      <c r="A7" s="376">
        <v>1</v>
      </c>
      <c r="B7" s="377" t="s">
        <v>26</v>
      </c>
      <c r="C7" s="679">
        <f>('نبسان 2020'!C8+'مايس 2020'!C8+'حزيران 2020'!C10)/3</f>
        <v>4</v>
      </c>
      <c r="D7" s="679">
        <f>('نبسان 2020'!D8+'مايس 2020'!D8+'حزيران 2020'!D10)/3</f>
        <v>4.5</v>
      </c>
      <c r="E7" s="679">
        <f>('نبسان 2020'!E8+'مايس 2020'!E8+'حزيران 2020'!E10)/3</f>
        <v>5</v>
      </c>
      <c r="F7" s="679">
        <f>('نبسان 2020'!F8+'مايس 2020'!F8+'حزيران 2020'!F10)/3</f>
        <v>5.75</v>
      </c>
      <c r="G7" s="1364"/>
      <c r="H7" s="1364"/>
      <c r="I7" s="1364"/>
      <c r="J7" s="679">
        <f>('نبسان 2020'!J8+'مايس 2020'!J8+'حزيران 2020'!J10)/3</f>
        <v>9</v>
      </c>
      <c r="K7" s="679">
        <f>('نبسان 2020'!K8+'مايس 2020'!K8+'حزيران 2020'!K10)/3</f>
        <v>10</v>
      </c>
      <c r="L7" s="679">
        <f>('نبسان 2020'!L8+'مايس 2020'!L8+'حزيران 2020'!L10)/3</f>
        <v>11</v>
      </c>
      <c r="M7" s="679">
        <f>('نبسان 2020'!M8+'مايس 2020'!M8+'حزيران 2020'!M10)/3</f>
        <v>1</v>
      </c>
      <c r="N7" s="679">
        <f>('نبسان 2020'!N8+'مايس 2020'!N8+'حزيران 2020'!N10)/3</f>
        <v>1.5</v>
      </c>
      <c r="O7" s="679">
        <f>('نبسان 2020'!O8+'مايس 2020'!O8+'حزيران 2020'!O10)/3</f>
        <v>1.75</v>
      </c>
      <c r="P7" s="679">
        <f>('نبسان 2020'!P8+'مايس 2020'!P8+'حزيران 2020'!P10)/3</f>
        <v>3.25</v>
      </c>
      <c r="Q7" s="679">
        <f>('نبسان 2020'!Q8+'مايس 2020'!Q8+'حزيران 2020'!Q10)/3</f>
        <v>8</v>
      </c>
      <c r="R7" s="679">
        <f>('نبسان 2020'!R8+'مايس 2020'!R8+'حزيران 2020'!R10)/3</f>
        <v>9</v>
      </c>
      <c r="S7" s="679">
        <f>('نبسان 2020'!S8+'مايس 2020'!S8+'حزيران 2020'!S10)/3</f>
        <v>10</v>
      </c>
      <c r="T7" s="679"/>
      <c r="U7" s="150"/>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row>
    <row r="8" spans="1:50" ht="45" customHeight="1">
      <c r="A8" s="378">
        <v>2</v>
      </c>
      <c r="B8" s="379" t="s">
        <v>42</v>
      </c>
      <c r="C8" s="679">
        <f>('نبسان 2020'!C9+'مايس 2020'!C9+'حزيران 2020'!C11)/3</f>
        <v>3.5</v>
      </c>
      <c r="D8" s="679">
        <f>('نبسان 2020'!D9+'مايس 2020'!D9+'حزيران 2020'!D11)/3</f>
        <v>4.5</v>
      </c>
      <c r="E8" s="679">
        <f>('نبسان 2020'!E9+'مايس 2020'!E9+'حزيران 2020'!E11)/3</f>
        <v>5</v>
      </c>
      <c r="F8" s="679">
        <f>('نبسان 2020'!F9+'مايس 2020'!F9+'حزيران 2020'!F11)/3</f>
        <v>6.5</v>
      </c>
      <c r="G8" s="1364"/>
      <c r="H8" s="679">
        <f>('نبسان 2020'!H9+'مايس 2020'!H9+'حزيران 2020'!H11)/3</f>
        <v>8</v>
      </c>
      <c r="I8" s="679">
        <f>('نبسان 2020'!I9+'مايس 2020'!I9+'حزيران 2020'!I11)/3</f>
        <v>8</v>
      </c>
      <c r="J8" s="679">
        <f>('نبسان 2020'!J9+'مايس 2020'!J9+'حزيران 2020'!J11)/3</f>
        <v>10</v>
      </c>
      <c r="K8" s="679">
        <f>('نبسان 2020'!K9+'مايس 2020'!K9+'حزيران 2020'!K11)/3</f>
        <v>11</v>
      </c>
      <c r="L8" s="679">
        <f>('نبسان 2020'!L9+'مايس 2020'!L9+'حزيران 2020'!L11)/3</f>
        <v>12</v>
      </c>
      <c r="M8" s="679">
        <f>('نبسان 2020'!M9+'مايس 2020'!M9+'حزيران 2020'!M11)/3</f>
        <v>1</v>
      </c>
      <c r="N8" s="679">
        <f>('نبسان 2020'!N9+'مايس 2020'!N9+'حزيران 2020'!N11)/3</f>
        <v>1.5</v>
      </c>
      <c r="O8" s="679">
        <f>('نبسان 2020'!O9+'مايس 2020'!O9+'حزيران 2020'!O11)/3</f>
        <v>1.5</v>
      </c>
      <c r="P8" s="679">
        <f>('نبسان 2020'!P9+'مايس 2020'!P9+'حزيران 2020'!P11)/3</f>
        <v>2.5</v>
      </c>
      <c r="Q8" s="679">
        <f>('نبسان 2020'!Q9+'مايس 2020'!Q9+'حزيران 2020'!Q11)/3</f>
        <v>9</v>
      </c>
      <c r="R8" s="679">
        <f>('نبسان 2020'!R9+'مايس 2020'!R9+'حزيران 2020'!R11)/3</f>
        <v>10</v>
      </c>
      <c r="S8" s="679">
        <f>('نبسان 2020'!S9+'مايس 2020'!S9+'حزيران 2020'!S11)/3</f>
        <v>10</v>
      </c>
      <c r="T8" s="679">
        <f>('نبسان 2020'!T9+'مايس 2020'!T9+'حزيران 2020'!T11)/3</f>
        <v>11</v>
      </c>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row>
    <row r="9" spans="1:50" ht="45" customHeight="1">
      <c r="A9" s="376">
        <v>3</v>
      </c>
      <c r="B9" s="380" t="s">
        <v>41</v>
      </c>
      <c r="C9" s="679">
        <f>('نبسان 2020'!C10+'مايس 2020'!C10+'حزيران 2020'!C12)/3</f>
        <v>1</v>
      </c>
      <c r="D9" s="679">
        <f>('نبسان 2020'!D10+'مايس 2020'!D10+'حزيران 2020'!D12)/3</f>
        <v>1.5</v>
      </c>
      <c r="E9" s="679">
        <f>('نبسان 2020'!E10+'مايس 2020'!E10+'حزيران 2020'!E12)/3</f>
        <v>2.5</v>
      </c>
      <c r="F9" s="679"/>
      <c r="G9" s="1364"/>
      <c r="H9" s="679">
        <f>('نبسان 2020'!H10+'مايس 2020'!H10+'حزيران 2020'!H12)/3</f>
        <v>10</v>
      </c>
      <c r="I9" s="1364"/>
      <c r="J9" s="679">
        <f>('نبسان 2020'!J10+'مايس 2020'!J10+'حزيران 2020'!J12)/3</f>
        <v>10</v>
      </c>
      <c r="K9" s="679">
        <f>('نبسان 2020'!K10+'مايس 2020'!K10+'حزيران 2020'!K12)/3</f>
        <v>10</v>
      </c>
      <c r="L9" s="679">
        <f>('نبسان 2020'!L10+'مايس 2020'!L10+'حزيران 2020'!L12)/3</f>
        <v>10</v>
      </c>
      <c r="M9" s="679">
        <f>('نبسان 2020'!M10+'مايس 2020'!M10+'حزيران 2020'!M12)/3</f>
        <v>0.25</v>
      </c>
      <c r="N9" s="679">
        <f>('نبسان 2020'!N10+'مايس 2020'!N10+'حزيران 2020'!N12)/3</f>
        <v>0.5</v>
      </c>
      <c r="O9" s="679">
        <f>('نبسان 2020'!O10+'مايس 2020'!O10+'حزيران 2020'!O12)/3</f>
        <v>0.75</v>
      </c>
      <c r="P9" s="679"/>
      <c r="Q9" s="679">
        <f>('نبسان 2020'!Q10+'مايس 2020'!Q10+'حزيران 2020'!Q12)/3</f>
        <v>7.5</v>
      </c>
      <c r="R9" s="679">
        <f>('نبسان 2020'!R10+'مايس 2020'!R10+'حزيران 2020'!R12)/3</f>
        <v>7.5</v>
      </c>
      <c r="S9" s="679">
        <f>('نبسان 2020'!S10+'مايس 2020'!S10+'حزيران 2020'!S12)/3</f>
        <v>7.5</v>
      </c>
      <c r="T9" s="679"/>
      <c r="U9" s="150"/>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row>
    <row r="10" spans="1:50" s="2" customFormat="1" ht="45" customHeight="1" thickBot="1">
      <c r="A10" s="376">
        <v>4</v>
      </c>
      <c r="B10" s="381" t="s">
        <v>59</v>
      </c>
      <c r="C10" s="679">
        <f>('نبسان 2020'!C11+'مايس 2020'!C11+'حزيران 2020'!C13)/3</f>
        <v>2.5</v>
      </c>
      <c r="D10" s="679">
        <f>('نبسان 2020'!D11+'مايس 2020'!D11+'حزيران 2020'!D13)/3</f>
        <v>3</v>
      </c>
      <c r="E10" s="679">
        <f>('نبسان 2020'!E11+'مايس 2020'!E11+'حزيران 2020'!E13)/3</f>
        <v>3</v>
      </c>
      <c r="F10" s="679"/>
      <c r="G10" s="1364"/>
      <c r="H10" s="679">
        <f>('نبسان 2020'!H11+'مايس 2020'!H11+'حزيران 2020'!H13)/3</f>
        <v>10</v>
      </c>
      <c r="I10" s="679"/>
      <c r="J10" s="679">
        <f>('نبسان 2020'!J11+'مايس 2020'!J11+'حزيران 2020'!J13)/3</f>
        <v>8</v>
      </c>
      <c r="K10" s="679">
        <f>('نبسان 2020'!K11+'مايس 2020'!K11+'حزيران 2020'!K13)/3</f>
        <v>9</v>
      </c>
      <c r="L10" s="679">
        <f>('نبسان 2020'!L11+'مايس 2020'!L11+'حزيران 2020'!L13)/3</f>
        <v>10</v>
      </c>
      <c r="M10" s="679">
        <f>('نبسان 2020'!M11+'مايس 2020'!M11+'حزيران 2020'!M13)/3</f>
        <v>1</v>
      </c>
      <c r="N10" s="679">
        <f>('نبسان 2020'!N11+'مايس 2020'!N11+'حزيران 2020'!N13)/3</f>
        <v>1.5</v>
      </c>
      <c r="O10" s="679">
        <f>('نبسان 2020'!O11+'مايس 2020'!O11+'حزيران 2020'!O13)/3</f>
        <v>1.5</v>
      </c>
      <c r="P10" s="679"/>
      <c r="Q10" s="679">
        <f>('نبسان 2020'!Q11+'مايس 2020'!Q11+'حزيران 2020'!Q13)/3</f>
        <v>9</v>
      </c>
      <c r="R10" s="679">
        <f>('نبسان 2020'!R11+'مايس 2020'!R11+'حزيران 2020'!R13)/3</f>
        <v>10</v>
      </c>
      <c r="S10" s="679"/>
      <c r="T10" s="679">
        <f>('نبسان 2020'!T11+'مايس 2020'!T11+'حزيران 2020'!T13)/3</f>
        <v>11</v>
      </c>
      <c r="U10" s="14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row>
    <row r="11" spans="1:50" ht="45" customHeight="1" thickBot="1">
      <c r="A11" s="376">
        <v>5</v>
      </c>
      <c r="B11" s="382" t="s">
        <v>29</v>
      </c>
      <c r="C11" s="679">
        <f>('نبسان 2020'!C12+'مايس 2020'!C12+'حزيران 2020'!C14)/3</f>
        <v>0.25</v>
      </c>
      <c r="D11" s="679">
        <f>('نبسان 2020'!D12+'مايس 2020'!D12+'حزيران 2020'!D14)/1</f>
        <v>0.75</v>
      </c>
      <c r="E11" s="679"/>
      <c r="F11" s="679"/>
      <c r="G11" s="1364"/>
      <c r="H11" s="679">
        <f>('نبسان 2020'!H12+'مايس 2020'!H12+'حزيران 2020'!H14)/3</f>
        <v>12</v>
      </c>
      <c r="I11" s="679"/>
      <c r="J11" s="679">
        <f>('نبسان 2020'!J12+'مايس 2020'!J12+'حزيران 2020'!J14)/3</f>
        <v>12</v>
      </c>
      <c r="K11" s="679">
        <f>('نبسان 2020'!K12+'مايس 2020'!K12+'حزيران 2020'!K14)/3</f>
        <v>12</v>
      </c>
      <c r="L11" s="679">
        <f>('نبسان 2020'!L12+'مايس 2020'!L12+'حزيران 2020'!L14)/3</f>
        <v>12</v>
      </c>
      <c r="M11" s="679"/>
      <c r="N11" s="679"/>
      <c r="O11" s="679"/>
      <c r="P11" s="679"/>
      <c r="Q11" s="679">
        <f>('نبسان 2020'!Q12+'مايس 2020'!Q12+'حزيران 2020'!Q14)/3</f>
        <v>12</v>
      </c>
      <c r="R11" s="679">
        <f>('نبسان 2020'!R12+'مايس 2020'!R12+'حزيران 2020'!R14)/3</f>
        <v>12</v>
      </c>
      <c r="S11" s="679">
        <f>('نبسان 2020'!S12+'مايس 2020'!S12+'حزيران 2020'!S14)/3</f>
        <v>12</v>
      </c>
      <c r="T11" s="679">
        <f>'[2]التجاري العراقي 5'!$C$12:$T$12</f>
        <v>12</v>
      </c>
      <c r="U11" s="150"/>
      <c r="V11" s="572" t="s">
        <v>212</v>
      </c>
      <c r="W11" s="571"/>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row>
    <row r="12" spans="1:50" ht="45" customHeight="1">
      <c r="A12" s="376">
        <v>6</v>
      </c>
      <c r="B12" s="383" t="s">
        <v>60</v>
      </c>
      <c r="C12" s="679">
        <f>('نبسان 2020'!C13+'مايس 2020'!C13+'حزيران 2020'!C15)/3</f>
        <v>4</v>
      </c>
      <c r="D12" s="679">
        <f>('نبسان 2020'!D13+'مايس 2020'!D13+'حزيران 2020'!D15)/3</f>
        <v>4.5</v>
      </c>
      <c r="E12" s="679">
        <f>('نبسان 2020'!E13+'مايس 2020'!E13+'حزيران 2020'!E15)/3</f>
        <v>5</v>
      </c>
      <c r="F12" s="679">
        <f>('نبسان 2020'!F13+'مايس 2020'!F13+'حزيران 2020'!F15)/3</f>
        <v>6</v>
      </c>
      <c r="G12" s="1364"/>
      <c r="H12" s="679">
        <f>('نبسان 2020'!H13+'مايس 2020'!H13+'حزيران 2020'!H15)/3</f>
        <v>16</v>
      </c>
      <c r="I12" s="679"/>
      <c r="J12" s="679">
        <f>('نبسان 2020'!J13+'مايس 2020'!J13+'حزيران 2020'!J15)/3</f>
        <v>15</v>
      </c>
      <c r="K12" s="679">
        <f>('نبسان 2020'!K13+'مايس 2020'!K13+'حزيران 2020'!K15)/3</f>
        <v>16</v>
      </c>
      <c r="L12" s="679">
        <f>('نبسان 2020'!L13+'مايس 2020'!L13+'حزيران 2020'!L15)/3</f>
        <v>16</v>
      </c>
      <c r="M12" s="679">
        <f>('نبسان 2020'!M13+'مايس 2020'!M13+'حزيران 2020'!M15)/3</f>
        <v>2</v>
      </c>
      <c r="N12" s="679">
        <f>('نبسان 2020'!N13+'مايس 2020'!N13+'حزيران 2020'!N15)/3</f>
        <v>2.5</v>
      </c>
      <c r="O12" s="679">
        <f>('نبسان 2020'!O13+'مايس 2020'!O13+'حزيران 2020'!O15)/3</f>
        <v>3</v>
      </c>
      <c r="P12" s="679">
        <f>('نبسان 2020'!P13+'مايس 2020'!P13+'حزيران 2020'!P15)/3</f>
        <v>3.5</v>
      </c>
      <c r="Q12" s="679">
        <f>('نبسان 2020'!Q13+'مايس 2020'!Q13+'حزيران 2020'!Q15)/3</f>
        <v>14</v>
      </c>
      <c r="R12" s="679">
        <f>('نبسان 2020'!R13+'مايس 2020'!R13+'حزيران 2020'!R15)/3</f>
        <v>15</v>
      </c>
      <c r="S12" s="679">
        <f>('نبسان 2020'!S13+'مايس 2020'!S13+'حزيران 2020'!S15)/3</f>
        <v>15</v>
      </c>
      <c r="T12" s="679"/>
      <c r="U12" s="150"/>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row>
    <row r="13" spans="1:50" ht="45" customHeight="1">
      <c r="A13" s="376">
        <v>7</v>
      </c>
      <c r="B13" s="381" t="s">
        <v>30</v>
      </c>
      <c r="C13" s="679">
        <f>('نبسان 2020'!C14+'مايس 2020'!C14+'حزيران 2020'!C16)/3</f>
        <v>4.333333333333333</v>
      </c>
      <c r="D13" s="679">
        <f>('نبسان 2020'!D14+'مايس 2020'!D14+'حزيران 2020'!D16)/3</f>
        <v>4.833333333333333</v>
      </c>
      <c r="E13" s="679">
        <f>('نبسان 2020'!E14+'مايس 2020'!E14+'حزيران 2020'!E16)/3</f>
        <v>5.166666666666667</v>
      </c>
      <c r="F13" s="679"/>
      <c r="G13" s="1364"/>
      <c r="H13" s="679">
        <f>('نبسان 2020'!H14+'مايس 2020'!H14+'حزيران 2020'!H16)/3</f>
        <v>14</v>
      </c>
      <c r="I13" s="679">
        <f>('نبسان 2020'!I14+'مايس 2020'!I14+'حزيران 2020'!I16)/3</f>
        <v>14</v>
      </c>
      <c r="J13" s="679"/>
      <c r="K13" s="679"/>
      <c r="L13" s="679"/>
      <c r="M13" s="679">
        <f>('نبسان 2020'!M14+'مايس 2020'!M14+'حزيران 2020'!M16)/3</f>
        <v>2.5833333333333335</v>
      </c>
      <c r="N13" s="679">
        <f>('نبسان 2020'!N14+'مايس 2020'!N14+'حزيران 2020'!N16)/3</f>
        <v>3</v>
      </c>
      <c r="O13" s="679">
        <f>('نبسان 2020'!O14+'مايس 2020'!O14+'حزيران 2020'!O16)/3</f>
        <v>3.3333333333333335</v>
      </c>
      <c r="P13" s="679"/>
      <c r="Q13" s="679">
        <f>('نبسان 2020'!Q14+'مايس 2020'!Q14+'حزيران 2020'!Q16)/3</f>
        <v>12</v>
      </c>
      <c r="R13" s="679"/>
      <c r="S13" s="679"/>
      <c r="T13" s="679"/>
      <c r="U13" s="150"/>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row>
    <row r="14" spans="1:50" s="2" customFormat="1" ht="45" customHeight="1">
      <c r="A14" s="376">
        <v>8</v>
      </c>
      <c r="B14" s="381" t="s">
        <v>61</v>
      </c>
      <c r="C14" s="679">
        <f>('نبسان 2020'!C15+'مايس 2020'!C15+'حزيران 2020'!C17)/3</f>
        <v>4</v>
      </c>
      <c r="D14" s="679">
        <f>('نبسان 2020'!D15+'مايس 2020'!D15+'حزيران 2020'!D17)/3</f>
        <v>4.5</v>
      </c>
      <c r="E14" s="679">
        <f>('نبسان 2020'!E15+'مايس 2020'!E15+'حزيران 2020'!E17)/3</f>
        <v>6</v>
      </c>
      <c r="F14" s="679"/>
      <c r="G14" s="1364"/>
      <c r="H14" s="679">
        <f>('نبسان 2020'!H15+'مايس 2020'!H15+'حزيران 2020'!H17)/3</f>
        <v>14</v>
      </c>
      <c r="I14" s="679"/>
      <c r="J14" s="679">
        <f>('نبسان 2020'!J15+'مايس 2020'!J15+'حزيران 2020'!J17)/3</f>
        <v>13</v>
      </c>
      <c r="K14" s="679">
        <f>('نبسان 2020'!K15+'مايس 2020'!K15+'حزيران 2020'!K17)/3</f>
        <v>14</v>
      </c>
      <c r="L14" s="679">
        <f>('نبسان 2020'!L15+'مايس 2020'!L15+'حزيران 2020'!L17)/3</f>
        <v>0</v>
      </c>
      <c r="M14" s="679">
        <f>('نبسان 2020'!M15+'مايس 2020'!M15+'حزيران 2020'!M17)/3</f>
        <v>3</v>
      </c>
      <c r="N14" s="679">
        <f>('نبسان 2020'!N15+'مايس 2020'!N15+'حزيران 2020'!N17)/3</f>
        <v>3.5</v>
      </c>
      <c r="O14" s="679">
        <f>('نبسان 2020'!O15+'مايس 2020'!O15+'حزيران 2020'!O17)/3</f>
        <v>5</v>
      </c>
      <c r="P14" s="679">
        <f>('نبسان 2020'!P15+'مايس 2020'!P15+'حزيران 2020'!P17)/3</f>
        <v>5</v>
      </c>
      <c r="Q14" s="679"/>
      <c r="R14" s="679">
        <f>('نبسان 2020'!R15+'مايس 2020'!R15+'حزيران 2020'!R17)/3</f>
        <v>14</v>
      </c>
      <c r="S14" s="679">
        <f>('نبسان 2020'!S15+'مايس 2020'!S15+'حزيران 2020'!S17)/3</f>
        <v>15</v>
      </c>
      <c r="T14" s="679"/>
      <c r="U14" s="16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row>
    <row r="15" spans="1:50" ht="45" customHeight="1">
      <c r="A15" s="376">
        <v>9</v>
      </c>
      <c r="B15" s="379" t="s">
        <v>126</v>
      </c>
      <c r="C15" s="679">
        <f>('نبسان 2020'!C16+'مايس 2020'!C16+'حزيران 2020'!C18)/3</f>
        <v>1</v>
      </c>
      <c r="D15" s="679">
        <f>('نبسان 2020'!D16+'مايس 2020'!D16+'حزيران 2020'!D18)/3</f>
        <v>0.5</v>
      </c>
      <c r="E15" s="679">
        <f>('نبسان 2020'!E16+'مايس 2020'!E16+'حزيران 2020'!E18)/3</f>
        <v>0.5</v>
      </c>
      <c r="F15" s="679">
        <f>('نبسان 2020'!F16+'مايس 2020'!F16+'حزيران 2020'!F18)/3</f>
        <v>0.5</v>
      </c>
      <c r="G15" s="1364"/>
      <c r="H15" s="679">
        <f>('نبسان 2020'!H16+'مايس 2020'!H16+'حزيران 2020'!H18)/3</f>
        <v>15</v>
      </c>
      <c r="I15" s="679"/>
      <c r="J15" s="679">
        <f>('نبسان 2020'!J16+'مايس 2020'!J16+'حزيران 2020'!J18)/3</f>
        <v>14</v>
      </c>
      <c r="K15" s="679">
        <f>('نبسان 2020'!K16+'مايس 2020'!K16+'حزيران 2020'!K18)/3</f>
        <v>14</v>
      </c>
      <c r="L15" s="679">
        <f>('نبسان 2020'!L16+'مايس 2020'!L16+'حزيران 2020'!L18)/3</f>
        <v>14</v>
      </c>
      <c r="M15" s="679">
        <f>('نبسان 2020'!M16+'مايس 2020'!M16+'حزيران 2020'!M18)/3</f>
        <v>0.5</v>
      </c>
      <c r="N15" s="679">
        <f>('نبسان 2020'!N16+'مايس 2020'!N16+'حزيران 2020'!N18)/3</f>
        <v>0.5</v>
      </c>
      <c r="O15" s="679">
        <f>('نبسان 2020'!O16+'مايس 2020'!O16+'حزيران 2020'!O18)/3</f>
        <v>0.5</v>
      </c>
      <c r="P15" s="679">
        <f>('نبسان 2020'!P16+'مايس 2020'!P16+'حزيران 2020'!P18)/3</f>
        <v>0.5</v>
      </c>
      <c r="Q15" s="679">
        <f>('نبسان 2020'!Q16+'مايس 2020'!Q16+'حزيران 2020'!Q18)/3</f>
        <v>13</v>
      </c>
      <c r="R15" s="679">
        <f>('نبسان 2020'!R16+'مايس 2020'!R16+'حزيران 2020'!R18)/3</f>
        <v>13</v>
      </c>
      <c r="S15" s="679">
        <f>('نبسان 2020'!S16+'مايس 2020'!S16+'حزيران 2020'!S18)/3</f>
        <v>13</v>
      </c>
      <c r="T15" s="679">
        <f>'[3]دار السلام 9'!$C$12:$T$12</f>
        <v>13</v>
      </c>
      <c r="U15" s="16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row>
    <row r="16" spans="1:50" ht="45" customHeight="1">
      <c r="A16" s="376">
        <v>10</v>
      </c>
      <c r="B16" s="384" t="s">
        <v>123</v>
      </c>
      <c r="C16" s="679">
        <f>('نبسان 2020'!C17+'مايس 2020'!C17+'حزيران 2020'!C19)/3</f>
        <v>3</v>
      </c>
      <c r="D16" s="679">
        <f>('نبسان 2020'!D17+'مايس 2020'!D17+'حزيران 2020'!D19)/3</f>
        <v>3.5</v>
      </c>
      <c r="E16" s="679">
        <f>('نبسان 2020'!E17+'مايس 2020'!E17+'حزيران 2020'!E19)/3</f>
        <v>4</v>
      </c>
      <c r="F16" s="679"/>
      <c r="G16" s="1364"/>
      <c r="H16" s="679">
        <f>('نبسان 2020'!H17+'مايس 2020'!H17+'حزيران 2020'!H19)/3</f>
        <v>12</v>
      </c>
      <c r="I16" s="679">
        <f>('نبسان 2020'!I17+'مايس 2020'!I17+'حزيران 2020'!I19)/3</f>
        <v>12</v>
      </c>
      <c r="J16" s="679">
        <f>('نبسان 2020'!J17+'مايس 2020'!J17+'حزيران 2020'!J19)/3</f>
        <v>12</v>
      </c>
      <c r="K16" s="679"/>
      <c r="L16" s="679"/>
      <c r="M16" s="679">
        <f>('نبسان 2020'!M17+'مايس 2020'!M17+'حزيران 2020'!M19)/3</f>
        <v>1.5</v>
      </c>
      <c r="N16" s="679">
        <f>('نبسان 2020'!N17+'مايس 2020'!N17+'حزيران 2020'!N19)/3</f>
        <v>2</v>
      </c>
      <c r="O16" s="679">
        <f>('نبسان 2020'!O17+'مايس 2020'!O17+'حزيران 2020'!O19)/3</f>
        <v>2.5</v>
      </c>
      <c r="P16" s="679">
        <f>('نبسان 2020'!P17+'مايس 2020'!P17+'حزيران 2020'!P19)/3</f>
        <v>2.5</v>
      </c>
      <c r="Q16" s="679">
        <f>('نبسان 2020'!Q17+'مايس 2020'!Q17+'حزيران 2020'!Q19)/3</f>
        <v>12</v>
      </c>
      <c r="R16" s="679"/>
      <c r="S16" s="679"/>
      <c r="T16" s="679"/>
      <c r="U16" s="16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row>
    <row r="17" spans="1:50" ht="45" customHeight="1">
      <c r="A17" s="376">
        <v>11</v>
      </c>
      <c r="B17" s="381" t="s">
        <v>31</v>
      </c>
      <c r="C17" s="679">
        <f>('نبسان 2020'!C18+'مايس 2020'!C18+'حزيران 2020'!C20)/3</f>
        <v>6</v>
      </c>
      <c r="D17" s="679"/>
      <c r="E17" s="679">
        <f>('نبسان 2020'!E18+'مايس 2020'!E18+'حزيران 2020'!E20)/3</f>
        <v>7</v>
      </c>
      <c r="F17" s="679">
        <f>('نبسان 2020'!F18+'مايس 2020'!F18+'حزيران 2020'!F20)/3</f>
        <v>7</v>
      </c>
      <c r="G17" s="1364"/>
      <c r="H17" s="679">
        <f>('نبسان 2020'!H18+'مايس 2020'!H18+'حزيران 2020'!H20)/3</f>
        <v>16</v>
      </c>
      <c r="I17" s="679">
        <f>('نبسان 2020'!I18+'مايس 2020'!I18+'حزيران 2020'!I20)/3</f>
        <v>15</v>
      </c>
      <c r="J17" s="679">
        <f>('نبسان 2020'!J18+'مايس 2020'!J18+'حزيران 2020'!J20)/3</f>
        <v>15</v>
      </c>
      <c r="K17" s="679"/>
      <c r="L17" s="679"/>
      <c r="M17" s="679">
        <f>('نبسان 2020'!M18+'مايس 2020'!M18+'حزيران 2020'!M20)/3</f>
        <v>4</v>
      </c>
      <c r="N17" s="679"/>
      <c r="O17" s="679">
        <f>('نبسان 2020'!O18+'مايس 2020'!O18+'حزيران 2020'!O20)/3</f>
        <v>5</v>
      </c>
      <c r="P17" s="679">
        <f>('نبسان 2020'!P18+'مايس 2020'!P18+'حزيران 2020'!P20)/3</f>
        <v>5</v>
      </c>
      <c r="Q17" s="679">
        <f>('نبسان 2020'!Q18+'مايس 2020'!Q18+'حزيران 2020'!Q20)/3</f>
        <v>14</v>
      </c>
      <c r="R17" s="679"/>
      <c r="S17" s="679"/>
      <c r="T17" s="679"/>
      <c r="U17" s="16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row>
    <row r="18" spans="1:50" s="38" customFormat="1" ht="45" customHeight="1" thickBot="1">
      <c r="A18" s="376">
        <v>12</v>
      </c>
      <c r="B18" s="381" t="s">
        <v>32</v>
      </c>
      <c r="C18" s="679">
        <f>('نبسان 2020'!C19+'مايس 2020'!C19+'حزيران 2020'!C21)/3</f>
        <v>4.45</v>
      </c>
      <c r="D18" s="679">
        <f>('نبسان 2020'!D19+'مايس 2020'!D19+'حزيران 2020'!D21)/3</f>
        <v>5.13</v>
      </c>
      <c r="E18" s="679">
        <f>('نبسان 2020'!E19+'مايس 2020'!E19+'حزيران 2020'!E21)/3</f>
        <v>5.38</v>
      </c>
      <c r="F18" s="679"/>
      <c r="G18" s="1364"/>
      <c r="H18" s="679">
        <f>('نبسان 2020'!H19+'مايس 2020'!H19+'حزيران 2020'!H21)/3</f>
        <v>13</v>
      </c>
      <c r="I18" s="679">
        <f>('نبسان 2020'!I19+'مايس 2020'!I19+'حزيران 2020'!I21)/3</f>
        <v>13</v>
      </c>
      <c r="J18" s="679">
        <f>('نبسان 2020'!J19+'مايس 2020'!J19+'حزيران 2020'!J21)/3</f>
        <v>13</v>
      </c>
      <c r="K18" s="679">
        <f>('نبسان 2020'!K19+'مايس 2020'!K19+'حزيران 2020'!K21)/3</f>
        <v>14</v>
      </c>
      <c r="L18" s="679">
        <f>('نبسان 2020'!L19+'مايس 2020'!L19+'حزيران 2020'!L21)/3</f>
        <v>15</v>
      </c>
      <c r="M18" s="679">
        <f>('نبسان 2020'!M19+'مايس 2020'!M19+'حزيران 2020'!M21)/3</f>
        <v>2.06</v>
      </c>
      <c r="N18" s="679">
        <f>('نبسان 2020'!N19+'مايس 2020'!N19+'حزيران 2020'!N21)/3</f>
        <v>3.3800000000000003</v>
      </c>
      <c r="O18" s="679">
        <f>('نبسان 2020'!O19+'مايس 2020'!O19+'حزيران 2020'!O21)/3</f>
        <v>3.6300000000000003</v>
      </c>
      <c r="P18" s="679"/>
      <c r="Q18" s="679">
        <f>('نبسان 2020'!Q19+'مايس 2020'!Q19+'حزيران 2020'!Q21)/3</f>
        <v>13</v>
      </c>
      <c r="R18" s="679">
        <f>('نبسان 2020'!R19+'مايس 2020'!R19+'حزيران 2020'!R21)/3</f>
        <v>14</v>
      </c>
      <c r="S18" s="679">
        <f>('نبسان 2020'!S19+'مايس 2020'!S19+'حزيران 2020'!S21)/3</f>
        <v>15</v>
      </c>
      <c r="T18" s="679"/>
      <c r="U18" s="170"/>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row>
    <row r="19" spans="1:50" ht="45" customHeight="1" thickBot="1">
      <c r="A19" s="376">
        <v>13</v>
      </c>
      <c r="B19" s="385" t="s">
        <v>33</v>
      </c>
      <c r="C19" s="679">
        <f>('نبسان 2020'!C20+'مايس 2020'!C20+'حزيران 2020'!C22)/3</f>
        <v>1</v>
      </c>
      <c r="D19" s="679">
        <f>('نبسان 2020'!D20+'مايس 2020'!D20+'حزيران 2020'!D22)/3</f>
        <v>1</v>
      </c>
      <c r="E19" s="679">
        <f>('نبسان 2020'!E20+'مايس 2020'!E20+'حزيران 2020'!E22)/3</f>
        <v>1.25</v>
      </c>
      <c r="F19" s="679"/>
      <c r="G19" s="1364"/>
      <c r="H19" s="679">
        <f>('نبسان 2020'!H20+'مايس 2020'!H20+'حزيران 2020'!H22)/3</f>
        <v>12</v>
      </c>
      <c r="I19" s="679"/>
      <c r="J19" s="679"/>
      <c r="K19" s="679">
        <f>('نبسان 2020'!K20+'مايس 2020'!K20+'حزيران 2020'!K22)/3</f>
        <v>11</v>
      </c>
      <c r="L19" s="679"/>
      <c r="M19" s="679"/>
      <c r="N19" s="679"/>
      <c r="O19" s="679"/>
      <c r="P19" s="679"/>
      <c r="Q19" s="679"/>
      <c r="R19" s="679">
        <f>('نبسان 2020'!R20+'مايس 2020'!R20+'حزيران 2020'!R22)/3</f>
        <v>12</v>
      </c>
      <c r="S19" s="679"/>
      <c r="T19" s="679"/>
      <c r="U19" s="16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row>
    <row r="20" spans="1:50" ht="45" customHeight="1">
      <c r="A20" s="376">
        <v>14</v>
      </c>
      <c r="B20" s="381" t="s">
        <v>38</v>
      </c>
      <c r="C20" s="679">
        <f>('نبسان 2020'!C21+'مايس 2020'!C21+'حزيران 2020'!C23)/3</f>
        <v>0.005</v>
      </c>
      <c r="D20" s="679">
        <f>('نبسان 2020'!D21+'مايس 2020'!D21+'حزيران 2020'!D23)/3</f>
        <v>2</v>
      </c>
      <c r="E20" s="679">
        <f>('نبسان 2020'!E21+'مايس 2020'!E21+'حزيران 2020'!E23)/3</f>
        <v>3</v>
      </c>
      <c r="F20" s="679">
        <f>('نبسان 2020'!F21+'مايس 2020'!F21+'حزيران 2020'!F23)/3</f>
        <v>3.75</v>
      </c>
      <c r="G20" s="679">
        <f>('نبسان 2020'!G21+'مايس 2020'!G21+'حزيران 2020'!G23)/1</f>
        <v>3.75</v>
      </c>
      <c r="H20" s="679">
        <f>('نبسان 2020'!H21+'مايس 2020'!H21+'حزيران 2020'!H23)/3</f>
        <v>10</v>
      </c>
      <c r="I20" s="679"/>
      <c r="J20" s="679">
        <f>('نبسان 2020'!J21+'مايس 2020'!J21+'حزيران 2020'!J23)/3</f>
        <v>12</v>
      </c>
      <c r="K20" s="679">
        <f>('نبسان 2020'!K21+'مايس 2020'!K21+'حزيران 2020'!K23)/3</f>
        <v>12</v>
      </c>
      <c r="L20" s="679">
        <f>('نبسان 2020'!L21+'مايس 2020'!L21+'حزيران 2020'!L23)/3</f>
        <v>12</v>
      </c>
      <c r="M20" s="679">
        <f>('نبسان 2020'!M21+'مايس 2020'!M21+'حزيران 2020'!M23)/3</f>
        <v>0.005</v>
      </c>
      <c r="N20" s="679">
        <f>('نبسان 2020'!N21+'مايس 2020'!N21+'حزيران 2020'!N23)/3</f>
        <v>1</v>
      </c>
      <c r="O20" s="679">
        <f>('نبسان 2020'!O21+'مايس 2020'!O21+'حزيران 2020'!O23)/3</f>
        <v>2</v>
      </c>
      <c r="P20" s="679">
        <f>('نبسان 2020'!P21+'مايس 2020'!P21+'حزيران 2020'!P23)/3</f>
        <v>2.5</v>
      </c>
      <c r="Q20" s="679">
        <f>('نبسان 2020'!Q21+'مايس 2020'!Q21+'حزيران 2020'!Q23)/3</f>
        <v>10</v>
      </c>
      <c r="R20" s="679">
        <f>('نبسان 2020'!R21+'مايس 2020'!R21+'حزيران 2020'!R23)/3</f>
        <v>10</v>
      </c>
      <c r="S20" s="679">
        <f>('نبسان 2020'!S21+'مايس 2020'!S21+'حزيران 2020'!S23)/3</f>
        <v>10</v>
      </c>
      <c r="T20" s="679"/>
      <c r="U20" s="16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row>
    <row r="21" spans="1:50" ht="45" customHeight="1">
      <c r="A21" s="376">
        <v>15</v>
      </c>
      <c r="B21" s="381" t="s">
        <v>34</v>
      </c>
      <c r="C21" s="679">
        <f>('نبسان 2020'!C22+'مايس 2020'!C22+'حزيران 2020'!C24)/3</f>
        <v>5</v>
      </c>
      <c r="D21" s="679">
        <f>('نبسان 2020'!D22+'مايس 2020'!D22+'حزيران 2020'!D24)/3</f>
        <v>6</v>
      </c>
      <c r="E21" s="679">
        <f>('نبسان 2020'!E22+'مايس 2020'!E22+'حزيران 2020'!E24)/3</f>
        <v>6.5</v>
      </c>
      <c r="F21" s="679">
        <f>('نبسان 2020'!F22+'مايس 2020'!F22+'حزيران 2020'!F24)/3</f>
        <v>9</v>
      </c>
      <c r="G21" s="679"/>
      <c r="H21" s="679">
        <f>('نبسان 2020'!H22+'مايس 2020'!H22+'حزيران 2020'!H24)/3</f>
        <v>18</v>
      </c>
      <c r="I21" s="679">
        <f>('نبسان 2020'!I22+'مايس 2020'!I22+'حزيران 2020'!I24)/3</f>
        <v>12</v>
      </c>
      <c r="J21" s="679">
        <f>('نبسان 2020'!J22+'مايس 2020'!J22+'حزيران 2020'!J24)/3</f>
        <v>10</v>
      </c>
      <c r="K21" s="679"/>
      <c r="L21" s="679">
        <f>('نبسان 2020'!L22+'مايس 2020'!L22+'حزيران 2020'!L24)/3</f>
        <v>13</v>
      </c>
      <c r="M21" s="679">
        <f>('نبسان 2020'!M22+'مايس 2020'!M22+'حزيران 2020'!M24)/3</f>
        <v>3</v>
      </c>
      <c r="N21" s="679">
        <f>('نبسان 2020'!N22+'مايس 2020'!N22+'حزيران 2020'!N24)/3</f>
        <v>4</v>
      </c>
      <c r="O21" s="679">
        <f>('نبسان 2020'!O22+'مايس 2020'!O22+'حزيران 2020'!O24)/3</f>
        <v>4.5</v>
      </c>
      <c r="P21" s="679"/>
      <c r="Q21" s="679">
        <f>('نبسان 2020'!Q22+'مايس 2020'!Q22+'حزيران 2020'!Q24)/3</f>
        <v>11</v>
      </c>
      <c r="R21" s="679">
        <f>('نبسان 2020'!R22+'مايس 2020'!R22+'حزيران 2020'!R24)/3</f>
        <v>10</v>
      </c>
      <c r="S21" s="679">
        <f>('نبسان 2020'!S22+'مايس 2020'!S22+'حزيران 2020'!S24)/3</f>
        <v>10</v>
      </c>
      <c r="T21" s="679"/>
      <c r="U21" s="16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row>
    <row r="22" spans="1:50" ht="45" customHeight="1">
      <c r="A22" s="376">
        <v>16</v>
      </c>
      <c r="B22" s="383" t="s">
        <v>64</v>
      </c>
      <c r="C22" s="679">
        <f>('نبسان 2020'!C23+'مايس 2020'!C23+'حزيران 2020'!C25)/3</f>
        <v>3</v>
      </c>
      <c r="D22" s="679"/>
      <c r="E22" s="679">
        <f>('نبسان 2020'!E23+'مايس 2020'!E23+'حزيران 2020'!E25)/3</f>
        <v>4</v>
      </c>
      <c r="F22" s="679">
        <f>('نبسان 2020'!F23+'مايس 2020'!F23+'حزيران 2020'!F25)/3</f>
        <v>4.916666666666667</v>
      </c>
      <c r="G22" s="679"/>
      <c r="H22" s="679">
        <f>('نبسان 2020'!H23+'مايس 2020'!H23+'حزيران 2020'!H25)/3</f>
        <v>15</v>
      </c>
      <c r="I22" s="679">
        <f>('نبسان 2020'!I23+'مايس 2020'!I23+'حزيران 2020'!I25)/3</f>
        <v>14</v>
      </c>
      <c r="J22" s="679">
        <f>('نبسان 2020'!J23+'مايس 2020'!J23+'حزيران 2020'!J25)/3</f>
        <v>14</v>
      </c>
      <c r="K22" s="679">
        <f>('نبسان 2020'!K23+'مايس 2020'!K23+'حزيران 2020'!K25)/3</f>
        <v>15</v>
      </c>
      <c r="L22" s="679"/>
      <c r="M22" s="679">
        <f>('نبسان 2020'!M23+'مايس 2020'!M23+'حزيران 2020'!M25)/3</f>
        <v>1.5</v>
      </c>
      <c r="N22" s="679"/>
      <c r="O22" s="679">
        <f>('نبسان 2020'!O23+'مايس 2020'!O23+'حزيران 2020'!O25)/3</f>
        <v>1.75</v>
      </c>
      <c r="P22" s="679"/>
      <c r="Q22" s="679">
        <f>('نبسان 2020'!Q23+'مايس 2020'!Q23+'حزيران 2020'!Q25)/3</f>
        <v>14</v>
      </c>
      <c r="R22" s="679"/>
      <c r="S22" s="679"/>
      <c r="T22" s="679"/>
      <c r="U22" s="16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row>
    <row r="23" spans="1:50" ht="62.25" customHeight="1">
      <c r="A23" s="376">
        <v>17</v>
      </c>
      <c r="B23" s="381" t="s">
        <v>65</v>
      </c>
      <c r="C23" s="679">
        <f>('نبسان 2020'!C24+'مايس 2020'!C24+'حزيران 2020'!C26)/3</f>
        <v>2.5</v>
      </c>
      <c r="D23" s="679">
        <f>('نبسان 2020'!D24+'مايس 2020'!D24+'حزيران 2020'!D26)/3</f>
        <v>4</v>
      </c>
      <c r="E23" s="679">
        <f>('نبسان 2020'!E24+'مايس 2020'!E24+'حزيران 2020'!E26)/3</f>
        <v>5.5</v>
      </c>
      <c r="F23" s="679"/>
      <c r="G23" s="679"/>
      <c r="H23" s="679">
        <f>('نبسان 2020'!H24+'مايس 2020'!H24+'حزيران 2020'!H26)/3</f>
        <v>25</v>
      </c>
      <c r="I23" s="679">
        <f>('نبسان 2020'!I24+'مايس 2020'!I24+'حزيران 2020'!I26)/3</f>
        <v>25</v>
      </c>
      <c r="J23" s="679">
        <f>('نبسان 2020'!J24+'مايس 2020'!J24+'حزيران 2020'!J26)/3</f>
        <v>25</v>
      </c>
      <c r="K23" s="679"/>
      <c r="L23" s="679"/>
      <c r="M23" s="679">
        <f>('نبسان 2020'!M24+'مايس 2020'!M24+'حزيران 2020'!M26)/3</f>
        <v>1</v>
      </c>
      <c r="N23" s="679"/>
      <c r="O23" s="679"/>
      <c r="P23" s="679"/>
      <c r="Q23" s="679">
        <f>('نبسان 2020'!Q24+'مايس 2020'!Q24+'حزيران 2020'!Q26)/3</f>
        <v>25</v>
      </c>
      <c r="R23" s="679"/>
      <c r="S23" s="679"/>
      <c r="T23" s="679"/>
      <c r="U23" s="16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row>
    <row r="24" spans="1:50" ht="45" customHeight="1">
      <c r="A24" s="376">
        <v>18</v>
      </c>
      <c r="B24" s="381" t="s">
        <v>81</v>
      </c>
      <c r="C24" s="679">
        <f>('نبسان 2020'!C25+'مايس 2020'!C25+'حزيران 2020'!C27)/3</f>
        <v>1</v>
      </c>
      <c r="D24" s="679"/>
      <c r="E24" s="679">
        <f>('نبسان 2020'!E25+'مايس 2020'!E25+'حزيران 2020'!E27)/3</f>
        <v>3</v>
      </c>
      <c r="F24" s="679">
        <f>('نبسان 2020'!F25+'مايس 2020'!F25+'حزيران 2020'!F27)/3</f>
        <v>4</v>
      </c>
      <c r="G24" s="679"/>
      <c r="H24" s="679">
        <f>('نبسان 2020'!H25+'مايس 2020'!H25+'حزيران 2020'!H27)/3</f>
        <v>11</v>
      </c>
      <c r="I24" s="679">
        <f>('نبسان 2020'!I25+'مايس 2020'!I25+'حزيران 2020'!I27)/3</f>
        <v>11</v>
      </c>
      <c r="J24" s="679">
        <f>('نبسان 2020'!J25+'مايس 2020'!J25+'حزيران 2020'!J27)/3</f>
        <v>11</v>
      </c>
      <c r="K24" s="679"/>
      <c r="L24" s="679"/>
      <c r="M24" s="679">
        <f>('نبسان 2020'!M25+'مايس 2020'!M25+'حزيران 2020'!M27)/3</f>
        <v>1</v>
      </c>
      <c r="N24" s="679"/>
      <c r="O24" s="679">
        <f>('نبسان 2020'!O25+'مايس 2020'!O25+'حزيران 2020'!O27)/3</f>
        <v>2</v>
      </c>
      <c r="P24" s="679">
        <f>('نبسان 2020'!P25+'مايس 2020'!P25+'حزيران 2020'!P27)/3</f>
        <v>3</v>
      </c>
      <c r="Q24" s="679">
        <f>('نبسان 2020'!Q25+'مايس 2020'!Q25+'حزيران 2020'!Q27)/3</f>
        <v>11</v>
      </c>
      <c r="R24" s="679"/>
      <c r="S24" s="679"/>
      <c r="T24" s="679"/>
      <c r="U24" s="16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row>
    <row r="25" spans="1:50" s="2" customFormat="1" ht="45" customHeight="1">
      <c r="A25" s="376">
        <v>19</v>
      </c>
      <c r="B25" s="381" t="s">
        <v>44</v>
      </c>
      <c r="C25" s="679">
        <f>('نبسان 2020'!C26+'مايس 2020'!C26+'حزيران 2020'!C28)/3</f>
        <v>8</v>
      </c>
      <c r="D25" s="679">
        <f>('نبسان 2020'!D26+'مايس 2020'!D26+'حزيران 2020'!D28)/3</f>
        <v>9</v>
      </c>
      <c r="E25" s="679">
        <f>('نبسان 2020'!E26+'مايس 2020'!E26+'حزيران 2020'!E28)/3</f>
        <v>10</v>
      </c>
      <c r="F25" s="679"/>
      <c r="G25" s="679"/>
      <c r="H25" s="679">
        <f>('نبسان 2020'!H26+'مايس 2020'!H26+'حزيران 2020'!H28)/3</f>
        <v>14</v>
      </c>
      <c r="I25" s="679">
        <f>('نبسان 2020'!I26+'مايس 2020'!I26+'حزيران 2020'!I28)/3</f>
        <v>14</v>
      </c>
      <c r="J25" s="679">
        <f>('نبسان 2020'!J26+'مايس 2020'!J26+'حزيران 2020'!J28)/3</f>
        <v>12</v>
      </c>
      <c r="K25" s="679">
        <f>('نبسان 2020'!K26+'مايس 2020'!K26+'حزيران 2020'!K28)/3</f>
        <v>13</v>
      </c>
      <c r="L25" s="679"/>
      <c r="M25" s="679">
        <f>('نبسان 2020'!M26+'مايس 2020'!M26+'حزيران 2020'!M28)/3</f>
        <v>2</v>
      </c>
      <c r="N25" s="679">
        <f>('نبسان 2020'!N26+'مايس 2020'!N26+'حزيران 2020'!N28)/3</f>
        <v>2.5</v>
      </c>
      <c r="O25" s="679">
        <f>('نبسان 2020'!O26+'مايس 2020'!O26+'حزيران 2020'!O28)/3</f>
        <v>3</v>
      </c>
      <c r="P25" s="679"/>
      <c r="Q25" s="679">
        <f>('نبسان 2020'!Q26+'مايس 2020'!Q26+'حزيران 2020'!Q28)/3</f>
        <v>13</v>
      </c>
      <c r="R25" s="679"/>
      <c r="S25" s="679"/>
      <c r="T25" s="679"/>
      <c r="U25" s="150"/>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row>
    <row r="26" spans="1:50" s="38" customFormat="1" ht="57.75" customHeight="1">
      <c r="A26" s="376">
        <v>20</v>
      </c>
      <c r="B26" s="381" t="s">
        <v>66</v>
      </c>
      <c r="C26" s="679">
        <f>('نبسان 2020'!C27+'مايس 2020'!C27+'حزيران 2020'!C29)/3</f>
        <v>2.5</v>
      </c>
      <c r="D26" s="679">
        <f>('نبسان 2020'!D27+'مايس 2020'!D27+'حزيران 2020'!D29)/3</f>
        <v>4.25</v>
      </c>
      <c r="E26" s="679">
        <f>('نبسان 2020'!E27+'مايس 2020'!E27+'حزيران 2020'!E29)/3</f>
        <v>4.5</v>
      </c>
      <c r="F26" s="679">
        <f>('نبسان 2020'!F27+'مايس 2020'!F27+'حزيران 2020'!F29)/3</f>
        <v>4.75</v>
      </c>
      <c r="G26" s="679"/>
      <c r="H26" s="679">
        <f>('نبسان 2020'!H27+'مايس 2020'!H27+'حزيران 2020'!H29)/3</f>
        <v>16</v>
      </c>
      <c r="I26" s="679">
        <f>('نبسان 2020'!I27+'مايس 2020'!I27+'حزيران 2020'!I29)/3</f>
        <v>16</v>
      </c>
      <c r="J26" s="679">
        <f>('نبسان 2020'!J27+'مايس 2020'!J27+'حزيران 2020'!J29)/3</f>
        <v>12</v>
      </c>
      <c r="K26" s="679"/>
      <c r="L26" s="679"/>
      <c r="M26" s="679">
        <f>('نبسان 2020'!M27+'مايس 2020'!M27+'حزيران 2020'!M29)/3</f>
        <v>1</v>
      </c>
      <c r="N26" s="679">
        <f>('نبسان 2020'!N27+'مايس 2020'!N27+'حزيران 2020'!N29)/3</f>
        <v>1</v>
      </c>
      <c r="O26" s="679">
        <f>('نبسان 2020'!O27+'مايس 2020'!O27+'حزيران 2020'!O29)/3</f>
        <v>1.5</v>
      </c>
      <c r="P26" s="679">
        <f>('نبسان 2020'!P27+'مايس 2020'!P27+'حزيران 2020'!P29)/3</f>
        <v>1.8</v>
      </c>
      <c r="Q26" s="679">
        <f>('نبسان 2020'!Q27+'مايس 2020'!Q27+'حزيران 2020'!Q29)/3</f>
        <v>15</v>
      </c>
      <c r="R26" s="679"/>
      <c r="S26" s="679">
        <f>('نبسان 2020'!S27+'مايس 2020'!S27+'حزيران 2020'!S29)/3</f>
        <v>1.75</v>
      </c>
      <c r="T26" s="679"/>
      <c r="U26" s="170"/>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c r="AR26" s="153"/>
      <c r="AS26" s="153"/>
      <c r="AT26" s="153"/>
      <c r="AU26" s="153"/>
      <c r="AV26" s="153"/>
      <c r="AW26" s="153"/>
      <c r="AX26" s="153"/>
    </row>
    <row r="27" spans="1:50" ht="45" customHeight="1">
      <c r="A27" s="376">
        <v>21</v>
      </c>
      <c r="B27" s="381" t="s">
        <v>43</v>
      </c>
      <c r="C27" s="679">
        <f>('نبسان 2020'!C28+'مايس 2020'!C28+'حزيران 2020'!C30)/3</f>
        <v>2.5</v>
      </c>
      <c r="D27" s="679">
        <f>('نبسان 2020'!D28+'مايس 2020'!D28+'حزيران 2020'!D30)/3</f>
        <v>3</v>
      </c>
      <c r="E27" s="679">
        <f>('نبسان 2020'!E28+'مايس 2020'!E28+'حزيران 2020'!E30)/3</f>
        <v>3.35</v>
      </c>
      <c r="F27" s="679">
        <f>('نبسان 2020'!F28+'مايس 2020'!F28+'حزيران 2020'!F30)/3</f>
        <v>3.75</v>
      </c>
      <c r="G27" s="679"/>
      <c r="H27" s="679">
        <f>('نبسان 2020'!H28+'مايس 2020'!H28+'حزيران 2020'!H30)/3</f>
        <v>11</v>
      </c>
      <c r="I27" s="679">
        <f>('نبسان 2020'!I28+'مايس 2020'!I28+'حزيران 2020'!I30)/3</f>
        <v>11</v>
      </c>
      <c r="J27" s="679">
        <f>('نبسان 2020'!J28+'مايس 2020'!J28+'حزيران 2020'!J30)/3</f>
        <v>11</v>
      </c>
      <c r="K27" s="679"/>
      <c r="L27" s="679"/>
      <c r="M27" s="679">
        <f>('نبسان 2020'!M28+'مايس 2020'!M28+'حزيران 2020'!M30)/3</f>
        <v>1</v>
      </c>
      <c r="N27" s="679">
        <f>('نبسان 2020'!N28+'مايس 2020'!N28+'حزيران 2020'!N30)/3</f>
        <v>1.5</v>
      </c>
      <c r="O27" s="679">
        <f>('نبسان 2020'!O28+'مايس 2020'!O28+'حزيران 2020'!O30)/3</f>
        <v>1.75</v>
      </c>
      <c r="P27" s="679">
        <f>('نبسان 2020'!P28+'مايس 2020'!P28+'حزيران 2020'!P30)/3</f>
        <v>2</v>
      </c>
      <c r="Q27" s="679">
        <f>('نبسان 2020'!Q28+'مايس 2020'!Q28+'حزيران 2020'!Q30)/3</f>
        <v>9</v>
      </c>
      <c r="R27" s="679"/>
      <c r="S27" s="679"/>
      <c r="T27" s="679"/>
      <c r="U27" s="16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row>
    <row r="28" spans="1:50" ht="45" customHeight="1">
      <c r="A28" s="376">
        <v>22</v>
      </c>
      <c r="B28" s="386" t="s">
        <v>127</v>
      </c>
      <c r="C28" s="679">
        <f>('نبسان 2020'!C29+'مايس 2020'!C29+'حزيران 2020'!C31)/3</f>
        <v>2</v>
      </c>
      <c r="D28" s="679">
        <f>('نبسان 2020'!D29+'مايس 2020'!D29+'حزيران 2020'!D31)/3</f>
        <v>2.5</v>
      </c>
      <c r="E28" s="679">
        <f>('نبسان 2020'!E29+'مايس 2020'!E29+'حزيران 2020'!E31)/3</f>
        <v>3</v>
      </c>
      <c r="F28" s="679"/>
      <c r="G28" s="679"/>
      <c r="H28" s="679">
        <f>('نبسان 2020'!H29+'مايس 2020'!H29+'حزيران 2020'!H31)/3</f>
        <v>25</v>
      </c>
      <c r="I28" s="679"/>
      <c r="J28" s="679">
        <f>('نبسان 2020'!J29+'مايس 2020'!J29+'حزيران 2020'!J31)/3</f>
        <v>27</v>
      </c>
      <c r="K28" s="679"/>
      <c r="L28" s="679"/>
      <c r="M28" s="679">
        <f>('نبسان 2020'!M29+'مايس 2020'!M29+'حزيران 2020'!M31)/3</f>
        <v>0.5</v>
      </c>
      <c r="N28" s="679">
        <f>('نبسان 2020'!N29+'مايس 2020'!N29+'حزيران 2020'!N31)/3</f>
        <v>1</v>
      </c>
      <c r="O28" s="679">
        <f>('نبسان 2020'!O29+'مايس 2020'!O29+'حزيران 2020'!O31)/3</f>
        <v>1</v>
      </c>
      <c r="P28" s="679"/>
      <c r="Q28" s="679">
        <f>('نبسان 2020'!Q29+'مايس 2020'!Q29+'حزيران 2020'!Q31)/3</f>
        <v>25</v>
      </c>
      <c r="R28" s="679"/>
      <c r="S28" s="679"/>
      <c r="T28" s="679"/>
      <c r="U28" s="16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row>
    <row r="29" spans="1:50" ht="45" customHeight="1">
      <c r="A29" s="376">
        <v>23</v>
      </c>
      <c r="B29" s="383" t="s">
        <v>67</v>
      </c>
      <c r="C29" s="679">
        <f>('نبسان 2020'!C30+'مايس 2020'!C30+'حزيران 2020'!C32)/3</f>
        <v>5</v>
      </c>
      <c r="D29" s="679">
        <f>('نبسان 2020'!D30+'مايس 2020'!D30+'حزيران 2020'!D32)/3</f>
        <v>6</v>
      </c>
      <c r="E29" s="679">
        <f>('نبسان 2020'!E30+'مايس 2020'!E30+'حزيران 2020'!E32)/3</f>
        <v>6.5</v>
      </c>
      <c r="F29" s="679">
        <f>('نبسان 2020'!F30+'مايس 2020'!F30+'حزيران 2020'!F32)/3</f>
        <v>6.5</v>
      </c>
      <c r="G29" s="679"/>
      <c r="H29" s="679">
        <f>('نبسان 2020'!H30+'مايس 2020'!H30+'حزيران 2020'!H32)/3</f>
        <v>15</v>
      </c>
      <c r="I29" s="679">
        <f>('نبسان 2020'!I30+'مايس 2020'!I30+'حزيران 2020'!I32)/3</f>
        <v>15</v>
      </c>
      <c r="J29" s="679">
        <f>('نبسان 2020'!J30+'مايس 2020'!J30+'حزيران 2020'!J32)/3</f>
        <v>10.5</v>
      </c>
      <c r="K29" s="679">
        <f>('نبسان 2020'!K30+'مايس 2020'!K30+'حزيران 2020'!K32)/3</f>
        <v>11</v>
      </c>
      <c r="L29" s="679"/>
      <c r="M29" s="679">
        <f>('نبسان 2020'!M30+'مايس 2020'!M30+'حزيران 2020'!M32)/3</f>
        <v>2.5</v>
      </c>
      <c r="N29" s="679">
        <f>('نبسان 2020'!N30+'مايس 2020'!N30+'حزيران 2020'!N32)/3</f>
        <v>3.5</v>
      </c>
      <c r="O29" s="679">
        <f>('نبسان 2020'!O30+'مايس 2020'!O30+'حزيران 2020'!O32)/3</f>
        <v>4</v>
      </c>
      <c r="P29" s="679">
        <f>('نبسان 2020'!P30+'مايس 2020'!P30+'حزيران 2020'!P32)/3</f>
        <v>4</v>
      </c>
      <c r="Q29" s="679"/>
      <c r="R29" s="679"/>
      <c r="S29" s="679"/>
      <c r="T29" s="679"/>
      <c r="U29" s="16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row>
    <row r="30" spans="1:50" ht="45" customHeight="1">
      <c r="A30" s="376">
        <v>24</v>
      </c>
      <c r="B30" s="381" t="s">
        <v>68</v>
      </c>
      <c r="C30" s="679"/>
      <c r="D30" s="679">
        <f>('نبسان 2020'!D31+'مايس 2020'!D31+'حزيران 2020'!D33)/3</f>
        <v>2</v>
      </c>
      <c r="E30" s="679">
        <f>('نبسان 2020'!E31+'مايس 2020'!E31+'حزيران 2020'!E33)/3</f>
        <v>2.8800000000000003</v>
      </c>
      <c r="F30" s="679">
        <f>('نبسان 2020'!F31+'مايس 2020'!F31+'حزيران 2020'!F33)/3</f>
        <v>3.67</v>
      </c>
      <c r="G30" s="679"/>
      <c r="H30" s="679"/>
      <c r="I30" s="679"/>
      <c r="J30" s="679">
        <f>('نبسان 2020'!J31+'مايس 2020'!J31+'حزيران 2020'!J33)/3</f>
        <v>8</v>
      </c>
      <c r="K30" s="679"/>
      <c r="L30" s="679"/>
      <c r="M30" s="679"/>
      <c r="N30" s="679">
        <f>('نبسان 2020'!N31+'مايس 2020'!N31+'حزيران 2020'!N33)/3</f>
        <v>2.42</v>
      </c>
      <c r="O30" s="679">
        <f>('نبسان 2020'!O31+'مايس 2020'!O31+'حزيران 2020'!O33)/3</f>
        <v>2.67</v>
      </c>
      <c r="P30" s="679">
        <f>('نبسان 2020'!P31+'مايس 2020'!P31+'حزيران 2020'!P33)/3</f>
        <v>2.92</v>
      </c>
      <c r="Q30" s="679">
        <f>('نبسان 2020'!Q31+'مايس 2020'!Q31+'حزيران 2020'!Q33)/3</f>
        <v>8</v>
      </c>
      <c r="R30" s="679"/>
      <c r="S30" s="679"/>
      <c r="T30" s="679">
        <f>('نبسان 2020'!T31+'مايس 2020'!T31+'حزيران 2020'!T33)/3</f>
        <v>6.5</v>
      </c>
      <c r="U30" s="16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row>
    <row r="31" spans="1:50" ht="45" customHeight="1">
      <c r="A31" s="376">
        <v>25</v>
      </c>
      <c r="B31" s="383" t="s">
        <v>69</v>
      </c>
      <c r="C31" s="679">
        <f>('نبسان 2020'!C32+'مايس 2020'!C32+'حزيران 2020'!C34)/3</f>
        <v>7</v>
      </c>
      <c r="D31" s="679">
        <f>('نبسان 2020'!D32+'مايس 2020'!D32+'حزيران 2020'!D34)/3</f>
        <v>8</v>
      </c>
      <c r="E31" s="679">
        <f>('نبسان 2020'!E32+'مايس 2020'!E32+'حزيران 2020'!E34)/3</f>
        <v>9.25</v>
      </c>
      <c r="F31" s="679">
        <f>('نبسان 2020'!F32+'مايس 2020'!F32+'حزيران 2020'!F34)/3</f>
        <v>9</v>
      </c>
      <c r="G31" s="679"/>
      <c r="H31" s="679">
        <f>('نبسان 2020'!H32+'مايس 2020'!H32+'حزيران 2020'!H34)/3</f>
        <v>11.5</v>
      </c>
      <c r="I31" s="679">
        <f>('نبسان 2020'!I32+'مايس 2020'!I32+'حزيران 2020'!I34)/3</f>
        <v>11</v>
      </c>
      <c r="J31" s="679">
        <f>('نبسان 2020'!J32+'مايس 2020'!J32+'حزيران 2020'!J34)/3</f>
        <v>9.5</v>
      </c>
      <c r="K31" s="679">
        <f>('نبسان 2020'!K32+'مايس 2020'!K32+'حزيران 2020'!K34)/3</f>
        <v>9.5</v>
      </c>
      <c r="L31" s="679">
        <f>('نبسان 2020'!L32+'مايس 2020'!L32+'حزيران 2020'!L34)/3</f>
        <v>14</v>
      </c>
      <c r="M31" s="679">
        <f>('نبسان 2020'!M32+'مايس 2020'!M32+'حزيران 2020'!M34)/3</f>
        <v>3</v>
      </c>
      <c r="N31" s="679">
        <f>('نبسان 2020'!N32+'مايس 2020'!N32+'حزيران 2020'!N34)/3</f>
        <v>4</v>
      </c>
      <c r="O31" s="679">
        <f>('نبسان 2020'!O32+'مايس 2020'!O32+'حزيران 2020'!O34)/3</f>
        <v>5</v>
      </c>
      <c r="P31" s="679">
        <f>('نبسان 2020'!P32+'مايس 2020'!P32+'حزيران 2020'!P34)/3</f>
        <v>5.5</v>
      </c>
      <c r="Q31" s="679">
        <f>('نبسان 2020'!Q32+'مايس 2020'!Q32+'حزيران 2020'!Q34)/3</f>
        <v>9.5</v>
      </c>
      <c r="R31" s="679"/>
      <c r="S31" s="679"/>
      <c r="T31" s="679"/>
      <c r="U31" s="150"/>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row>
    <row r="32" spans="1:50" s="2" customFormat="1" ht="45" customHeight="1">
      <c r="A32" s="376">
        <v>26</v>
      </c>
      <c r="B32" s="384" t="s">
        <v>128</v>
      </c>
      <c r="C32" s="679">
        <f>('نبسان 2020'!C33+'مايس 2020'!C33+'حزيران 2020'!C35)/3</f>
        <v>2.58</v>
      </c>
      <c r="D32" s="679">
        <f>('نبسان 2020'!D33+'مايس 2020'!D33+'حزيران 2020'!D35)/3</f>
        <v>4.89</v>
      </c>
      <c r="E32" s="679"/>
      <c r="F32" s="679"/>
      <c r="G32" s="679"/>
      <c r="H32" s="679">
        <f>('نبسان 2020'!H33+'مايس 2020'!H33+'حزيران 2020'!H35)/3</f>
        <v>14</v>
      </c>
      <c r="I32" s="679"/>
      <c r="J32" s="679">
        <f>('نبسان 2020'!J33+'مايس 2020'!J33+'حزيران 2020'!J35)/3</f>
        <v>14.62</v>
      </c>
      <c r="K32" s="679">
        <f>('نبسان 2020'!K33+'مايس 2020'!K33+'حزيران 2020'!K35)/3</f>
        <v>12</v>
      </c>
      <c r="L32" s="679">
        <f>('نبسان 2020'!L33+'مايس 2020'!L33+'حزيران 2020'!L35)/3</f>
        <v>10</v>
      </c>
      <c r="M32" s="679">
        <f>('نبسان 2020'!M33+'مايس 2020'!M33+'حزيران 2020'!M35)/3</f>
        <v>0.83</v>
      </c>
      <c r="N32" s="679">
        <f>('نبسان 2020'!N33+'مايس 2020'!N33+'حزيران 2020'!N35)/3</f>
        <v>4.21</v>
      </c>
      <c r="O32" s="679"/>
      <c r="P32" s="679"/>
      <c r="Q32" s="679">
        <f>('نبسان 2020'!Q33+'مايس 2020'!Q33+'حزيران 2020'!Q35)/3</f>
        <v>11.58</v>
      </c>
      <c r="R32" s="679">
        <f>('نبسان 2020'!R33+'مايس 2020'!R33+'حزيران 2020'!R35)/3</f>
        <v>9.5</v>
      </c>
      <c r="S32" s="679">
        <f>('نبسان 2020'!S33+'مايس 2020'!S33+'حزيران 2020'!S35)/3</f>
        <v>9.5</v>
      </c>
      <c r="T32" s="679">
        <f>('نبسان 2020'!T33+'مايس 2020'!T33+'حزيران 2020'!T35)/3</f>
        <v>6.47</v>
      </c>
      <c r="U32" s="150"/>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row>
    <row r="33" spans="1:50" s="2" customFormat="1" ht="45" customHeight="1">
      <c r="A33" s="376">
        <v>27</v>
      </c>
      <c r="B33" s="387" t="s">
        <v>138</v>
      </c>
      <c r="C33" s="679"/>
      <c r="D33" s="679"/>
      <c r="E33" s="679"/>
      <c r="F33" s="679"/>
      <c r="G33" s="679"/>
      <c r="H33" s="679"/>
      <c r="I33" s="679"/>
      <c r="J33" s="679"/>
      <c r="K33" s="679"/>
      <c r="L33" s="679"/>
      <c r="M33" s="679"/>
      <c r="N33" s="679">
        <f>('نبسان 2020'!N34+'مايس 2020'!N34+'حزيران 2020'!N36)/3</f>
        <v>2</v>
      </c>
      <c r="O33" s="679"/>
      <c r="P33" s="679"/>
      <c r="Q33" s="679">
        <f>('نبسان 2020'!Q34+'مايس 2020'!Q34+'حزيران 2020'!Q36)/3</f>
        <v>11</v>
      </c>
      <c r="R33" s="679">
        <f>('نبسان 2020'!R34+'مايس 2020'!R34+'حزيران 2020'!R36)/3</f>
        <v>12</v>
      </c>
      <c r="S33" s="679">
        <f>('نبسان 2020'!S34+'مايس 2020'!S34+'حزيران 2020'!S36)/3</f>
        <v>13</v>
      </c>
      <c r="T33" s="679">
        <f>('نبسان 2020'!T34+'مايس 2020'!T34+'حزيران 2020'!T36)/3</f>
        <v>13</v>
      </c>
      <c r="U33" s="150"/>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row>
    <row r="34" spans="1:50" s="2" customFormat="1" ht="45" customHeight="1">
      <c r="A34" s="376">
        <v>28</v>
      </c>
      <c r="B34" s="384" t="s">
        <v>124</v>
      </c>
      <c r="C34" s="679">
        <f>('نبسان 2020'!C35+'مايس 2020'!C35)/2</f>
        <v>6.1</v>
      </c>
      <c r="D34" s="679"/>
      <c r="E34" s="679">
        <f>('نبسان 2020'!E35+'مايس 2020'!E35)/2</f>
        <v>6.1</v>
      </c>
      <c r="F34" s="679"/>
      <c r="G34" s="679"/>
      <c r="H34" s="679"/>
      <c r="I34" s="679"/>
      <c r="J34" s="679">
        <f>('نبسان 2020'!J35+'مايس 2020'!J35)/2</f>
        <v>12</v>
      </c>
      <c r="K34" s="679">
        <f>('نبسان 2020'!K35+'مايس 2020'!K35)/2</f>
        <v>12</v>
      </c>
      <c r="L34" s="679">
        <f>('نبسان 2020'!L35+'مايس 2020'!L35)/2</f>
        <v>12</v>
      </c>
      <c r="M34" s="679">
        <f>('نبسان 2020'!M35+'مايس 2020'!M35)/2</f>
        <v>3.7</v>
      </c>
      <c r="N34" s="679"/>
      <c r="O34" s="679">
        <f>('نبسان 2020'!O35+'مايس 2020'!O35)/2</f>
        <v>3.7</v>
      </c>
      <c r="P34" s="679"/>
      <c r="Q34" s="679">
        <f>('نبسان 2020'!Q35+'مايس 2020'!Q35)/2</f>
        <v>12</v>
      </c>
      <c r="R34" s="679">
        <f>('نبسان 2020'!R35+'مايس 2020'!R35)/2</f>
        <v>12</v>
      </c>
      <c r="S34" s="679">
        <f>('نبسان 2020'!S35+'مايس 2020'!S35)/2</f>
        <v>12</v>
      </c>
      <c r="T34" s="679">
        <f>('نبسان 2020'!T35+'مايس 2020'!T35)/2</f>
        <v>12</v>
      </c>
      <c r="U34" s="150"/>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row>
    <row r="35" spans="1:50" ht="45" customHeight="1">
      <c r="A35" s="376">
        <v>29</v>
      </c>
      <c r="B35" s="384" t="s">
        <v>129</v>
      </c>
      <c r="C35" s="679"/>
      <c r="D35" s="679"/>
      <c r="E35" s="679"/>
      <c r="F35" s="679"/>
      <c r="G35" s="679"/>
      <c r="H35" s="679"/>
      <c r="I35" s="679"/>
      <c r="J35" s="679"/>
      <c r="K35" s="679"/>
      <c r="L35" s="679"/>
      <c r="M35" s="679"/>
      <c r="N35" s="679">
        <f>('نبسان 2020'!N36+'مايس 2020'!N36+'حزيران 2020'!N37)/3</f>
        <v>1.63</v>
      </c>
      <c r="O35" s="679"/>
      <c r="P35" s="679"/>
      <c r="Q35" s="679">
        <f>('نبسان 2020'!Q36+'مايس 2020'!Q36+'حزيران 2020'!Q37)/3</f>
        <v>14.479999999999999</v>
      </c>
      <c r="R35" s="679">
        <f>('نبسان 2020'!R36+'مايس 2020'!R36+'حزيران 2020'!R37)/3</f>
        <v>14.479999999999999</v>
      </c>
      <c r="S35" s="679">
        <f>('نبسان 2020'!S36+'مايس 2020'!S36+'حزيران 2020'!S37)/3</f>
        <v>14.479999999999999</v>
      </c>
      <c r="T35" s="679">
        <f>('نبسان 2020'!T36+'مايس 2020'!T36+'حزيران 2020'!T37)/3</f>
        <v>14.479999999999999</v>
      </c>
      <c r="U35" s="150"/>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row>
    <row r="36" spans="1:50" s="38" customFormat="1" ht="45" customHeight="1">
      <c r="A36" s="376">
        <v>30</v>
      </c>
      <c r="B36" s="384" t="s">
        <v>46</v>
      </c>
      <c r="C36" s="679">
        <f>('نبسان 2020'!C37+'مايس 2020'!C37+'حزيران 2020'!C38)/3</f>
        <v>5</v>
      </c>
      <c r="D36" s="679">
        <f>('نبسان 2020'!D37+'مايس 2020'!D37+'حزيران 2020'!D38)/3</f>
        <v>5.5</v>
      </c>
      <c r="E36" s="679">
        <f>('نبسان 2020'!E37+'مايس 2020'!E37+'حزيران 2020'!E38)/3</f>
        <v>6</v>
      </c>
      <c r="F36" s="679"/>
      <c r="G36" s="679"/>
      <c r="H36" s="679">
        <f>('نبسان 2020'!H37+'مايس 2020'!H37+'حزيران 2020'!H38)/3</f>
        <v>15</v>
      </c>
      <c r="I36" s="679"/>
      <c r="J36" s="679">
        <f>('نبسان 2020'!J37+'مايس 2020'!J37+'حزيران 2020'!J38)/3</f>
        <v>15</v>
      </c>
      <c r="K36" s="679">
        <f>('نبسان 2020'!K37+'مايس 2020'!K37+'حزيران 2020'!K38)/3</f>
        <v>15</v>
      </c>
      <c r="L36" s="679">
        <f>('نبسان 2020'!L37+'مايس 2020'!L37+'حزيران 2020'!L38)/3</f>
        <v>15</v>
      </c>
      <c r="M36" s="679">
        <f>('نبسان 2020'!M37+'مايس 2020'!M37+'حزيران 2020'!M38)/3</f>
        <v>3.25</v>
      </c>
      <c r="N36" s="679">
        <f>('نبسان 2020'!N37+'مايس 2020'!N37+'حزيران 2020'!N38)/3</f>
        <v>3.5</v>
      </c>
      <c r="O36" s="679">
        <f>('نبسان 2020'!O37+'مايس 2020'!O37+'حزيران 2020'!O38)/3</f>
        <v>4</v>
      </c>
      <c r="P36" s="679"/>
      <c r="Q36" s="679">
        <f>('نبسان 2020'!Q37+'مايس 2020'!Q37+'حزيران 2020'!Q38)/3</f>
        <v>15</v>
      </c>
      <c r="R36" s="679">
        <f>('نبسان 2020'!R37+'مايس 2020'!R37+'حزيران 2020'!R38)/3</f>
        <v>15</v>
      </c>
      <c r="S36" s="679">
        <f>('نبسان 2020'!S37+'مايس 2020'!S37+'حزيران 2020'!S38)/3</f>
        <v>15</v>
      </c>
      <c r="T36" s="679">
        <f>('نبسان 2020'!T37+'مايس 2020'!T37+'حزيران 2020'!T38)/3</f>
        <v>15</v>
      </c>
      <c r="U36" s="171"/>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3"/>
    </row>
    <row r="37" spans="1:50" s="2" customFormat="1" ht="62.25" customHeight="1">
      <c r="A37" s="376">
        <v>31</v>
      </c>
      <c r="B37" s="388" t="s">
        <v>51</v>
      </c>
      <c r="C37" s="679">
        <f>('نبسان 2020'!C38+'مايس 2020'!C38+'حزيران 2020'!C39)/3</f>
        <v>5</v>
      </c>
      <c r="D37" s="679">
        <f>('نبسان 2020'!D38+'مايس 2020'!D38+'حزيران 2020'!D39)/3</f>
        <v>6</v>
      </c>
      <c r="E37" s="679">
        <f>('نبسان 2020'!E38+'مايس 2020'!E38+'حزيران 2020'!E39)/3</f>
        <v>7</v>
      </c>
      <c r="F37" s="679">
        <f>('نبسان 2020'!F38+'مايس 2020'!F38+'حزيران 2020'!F39)/3</f>
        <v>8</v>
      </c>
      <c r="G37" s="679"/>
      <c r="H37" s="679"/>
      <c r="I37" s="679"/>
      <c r="J37" s="679">
        <f>('نبسان 2020'!J38+'مايس 2020'!J38+'حزيران 2020'!J39)/3</f>
        <v>14</v>
      </c>
      <c r="K37" s="679">
        <f>('نبسان 2020'!K38+'مايس 2020'!K38+'حزيران 2020'!K39)/3</f>
        <v>15</v>
      </c>
      <c r="L37" s="679">
        <f>('نبسان 2020'!L38+'مايس 2020'!L38+'حزيران 2020'!L39)/3</f>
        <v>16</v>
      </c>
      <c r="M37" s="679">
        <f>('نبسان 2020'!M38+'مايس 2020'!M38+'حزيران 2020'!M39)/3</f>
        <v>2.5</v>
      </c>
      <c r="N37" s="679">
        <f>('نبسان 2020'!N38+'مايس 2020'!N38+'حزيران 2020'!N39)/3</f>
        <v>3</v>
      </c>
      <c r="O37" s="679">
        <f>('نبسان 2020'!O38+'مايس 2020'!O38+'حزيران 2020'!O39)/3</f>
        <v>4</v>
      </c>
      <c r="P37" s="679"/>
      <c r="Q37" s="679">
        <f>('نبسان 2020'!Q38+'مايس 2020'!Q38+'حزيران 2020'!Q39)/3</f>
        <v>12</v>
      </c>
      <c r="R37" s="679">
        <f>('نبسان 2020'!R38+'مايس 2020'!R38+'حزيران 2020'!R39)/3</f>
        <v>11</v>
      </c>
      <c r="S37" s="1365">
        <f>('نبسان 2020'!S38+'مايس 2020'!S38+'حزيران 2020'!S39)/3</f>
        <v>10</v>
      </c>
      <c r="T37" s="675"/>
      <c r="U37" s="215"/>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row>
    <row r="38" spans="1:50" s="2" customFormat="1" ht="75" customHeight="1">
      <c r="A38" s="376">
        <v>32</v>
      </c>
      <c r="B38" s="389" t="s">
        <v>70</v>
      </c>
      <c r="C38" s="679">
        <f>('نبسان 2020'!C39+'مايس 2020'!C39+'حزيران 2020'!C40)/3</f>
        <v>1</v>
      </c>
      <c r="D38" s="679"/>
      <c r="E38" s="679"/>
      <c r="F38" s="679"/>
      <c r="G38" s="679"/>
      <c r="H38" s="679"/>
      <c r="I38" s="679"/>
      <c r="J38" s="679">
        <f>('نبسان 2020'!J39+'مايس 2020'!J39+'حزيران 2020'!J40)/3</f>
        <v>9</v>
      </c>
      <c r="K38" s="679">
        <f>('نبسان 2020'!K39+'مايس 2020'!K39+'حزيران 2020'!K40)/3</f>
        <v>9</v>
      </c>
      <c r="L38" s="679"/>
      <c r="M38" s="679"/>
      <c r="N38" s="679"/>
      <c r="O38" s="679"/>
      <c r="P38" s="679"/>
      <c r="Q38" s="679"/>
      <c r="R38" s="679"/>
      <c r="S38" s="1365"/>
      <c r="T38" s="675"/>
      <c r="U38" s="215"/>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row>
    <row r="39" spans="1:50" s="2" customFormat="1" ht="45" customHeight="1">
      <c r="A39" s="376">
        <v>33</v>
      </c>
      <c r="B39" s="388" t="s">
        <v>48</v>
      </c>
      <c r="C39" s="679">
        <f>('نبسان 2020'!C40+'مايس 2020'!C40+'حزيران 2020'!C41)/3</f>
        <v>2</v>
      </c>
      <c r="D39" s="679">
        <f>('نبسان 2020'!D40+'مايس 2020'!D40+'حزيران 2020'!D41)/3</f>
        <v>2.75</v>
      </c>
      <c r="E39" s="679">
        <f>('نبسان 2020'!E40+'مايس 2020'!E40+'حزيران 2020'!E41)/3</f>
        <v>3.5</v>
      </c>
      <c r="F39" s="679">
        <f>('نبسان 2020'!F40+'مايس 2020'!F40+'حزيران 2020'!F41)/3</f>
        <v>3.75</v>
      </c>
      <c r="G39" s="679">
        <f>('نبسان 2020'!G40+'مايس 2020'!G40+'حزيران 2020'!G41)/3</f>
        <v>4</v>
      </c>
      <c r="H39" s="679">
        <f>('نبسان 2020'!H40+'مايس 2020'!H40+'حزيران 2020'!H41)/3</f>
        <v>11</v>
      </c>
      <c r="I39" s="679">
        <f>('نبسان 2020'!I40+'مايس 2020'!I40+'حزيران 2020'!I41)/3</f>
        <v>10</v>
      </c>
      <c r="J39" s="679">
        <f>('نبسان 2020'!J40+'مايس 2020'!J40+'حزيران 2020'!J41)/3</f>
        <v>11</v>
      </c>
      <c r="K39" s="679">
        <f>('نبسان 2020'!K40+'مايس 2020'!K40+'حزيران 2020'!K41)/3</f>
        <v>12</v>
      </c>
      <c r="L39" s="679">
        <f>('نبسان 2020'!L40+'مايس 2020'!L40+'حزيران 2020'!L41)/3</f>
        <v>13</v>
      </c>
      <c r="M39" s="679">
        <f>('نبسان 2020'!M40+'مايس 2020'!M40+'حزيران 2020'!M41)/3</f>
        <v>2</v>
      </c>
      <c r="N39" s="679">
        <f>('نبسان 2020'!N40+'مايس 2020'!N40+'حزيران 2020'!N41)/3</f>
        <v>2.75</v>
      </c>
      <c r="O39" s="679">
        <f>('نبسان 2020'!O40+'مايس 2020'!O40+'حزيران 2020'!O41)/3</f>
        <v>2.75</v>
      </c>
      <c r="P39" s="679">
        <f>('نبسان 2020'!P40+'مايس 2020'!P40+'حزيران 2020'!P41)/3</f>
        <v>3.5</v>
      </c>
      <c r="Q39" s="679">
        <f>('نبسان 2020'!Q40+'مايس 2020'!Q40+'حزيران 2020'!Q41)/3</f>
        <v>10.5</v>
      </c>
      <c r="R39" s="679">
        <f>('نبسان 2020'!R40+'مايس 2020'!R40+'حزيران 2020'!R41)/3</f>
        <v>10.5</v>
      </c>
      <c r="S39" s="1365">
        <f>('نبسان 2020'!S40+'مايس 2020'!S40+'حزيران 2020'!S41)/3</f>
        <v>11.5</v>
      </c>
      <c r="T39" s="675">
        <f>('نبسان 2020'!T40+'مايس 2020'!T40+'حزيران 2020'!T41)/3</f>
        <v>12</v>
      </c>
      <c r="U39" s="215"/>
      <c r="V39" s="572"/>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row>
    <row r="40" spans="1:50" s="24" customFormat="1" ht="45" customHeight="1">
      <c r="A40" s="376">
        <v>34</v>
      </c>
      <c r="B40" s="389" t="s">
        <v>49</v>
      </c>
      <c r="C40" s="679"/>
      <c r="D40" s="679">
        <f>('نبسان 2020'!D41+'مايس 2020'!D41+'حزيران 2020'!D42)/3</f>
        <v>2</v>
      </c>
      <c r="E40" s="679"/>
      <c r="F40" s="679"/>
      <c r="G40" s="679"/>
      <c r="H40" s="679">
        <f>('نبسان 2020'!H41+'مايس 2020'!H41+'حزيران 2020'!H42)/3</f>
        <v>7.5</v>
      </c>
      <c r="I40" s="679"/>
      <c r="J40" s="679">
        <f>('نبسان 2020'!J41+'مايس 2020'!J41+'حزيران 2020'!J42)/3</f>
        <v>10</v>
      </c>
      <c r="K40" s="679"/>
      <c r="L40" s="679"/>
      <c r="M40" s="679"/>
      <c r="N40" s="679">
        <f>('نبسان 2020'!N41+'مايس 2020'!N41+'حزيران 2020'!N42)/3</f>
        <v>2.25</v>
      </c>
      <c r="O40" s="679">
        <f>('نبسان 2020'!O41+'مايس 2020'!O41+'حزيران 2020'!O42)/3</f>
        <v>2.25</v>
      </c>
      <c r="P40" s="679"/>
      <c r="Q40" s="679">
        <f>('نبسان 2020'!Q41+'مايس 2020'!Q41+'حزيران 2020'!Q42)/3</f>
        <v>8</v>
      </c>
      <c r="R40" s="679"/>
      <c r="S40" s="1365"/>
      <c r="T40" s="675"/>
      <c r="U40" s="569"/>
      <c r="V40" s="570"/>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row>
    <row r="41" spans="1:50" s="2" customFormat="1" ht="45" customHeight="1">
      <c r="A41" s="376">
        <v>35</v>
      </c>
      <c r="B41" s="389" t="s">
        <v>130</v>
      </c>
      <c r="C41" s="679"/>
      <c r="D41" s="679">
        <f>('نبسان 2020'!D42+'مايس 2020'!D42)/2</f>
        <v>1.5</v>
      </c>
      <c r="E41" s="679"/>
      <c r="F41" s="679"/>
      <c r="G41" s="679"/>
      <c r="H41" s="679"/>
      <c r="I41" s="679"/>
      <c r="J41" s="679"/>
      <c r="K41" s="679"/>
      <c r="L41" s="679">
        <f>('نبسان 2020'!L42+'مايس 2020'!L42)/2</f>
        <v>12</v>
      </c>
      <c r="M41" s="679"/>
      <c r="N41" s="679">
        <f>('نبسان 2020'!N42+'مايس 2020'!N42)/2</f>
        <v>2</v>
      </c>
      <c r="O41" s="679">
        <f>('نبسان 2020'!O42+'مايس 2020'!O42)/2</f>
        <v>4</v>
      </c>
      <c r="P41" s="679"/>
      <c r="Q41" s="679"/>
      <c r="R41" s="679"/>
      <c r="S41" s="679"/>
      <c r="T41" s="679">
        <f>('نبسان 2020'!T42+'مايس 2020'!T42)/2</f>
        <v>12</v>
      </c>
      <c r="U41" s="140"/>
      <c r="V41" s="168"/>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row>
    <row r="42" spans="1:50" s="2" customFormat="1" ht="45" customHeight="1">
      <c r="A42" s="376">
        <v>36</v>
      </c>
      <c r="B42" s="390" t="s">
        <v>132</v>
      </c>
      <c r="C42" s="679">
        <f>('نبسان 2020'!C43+'مايس 2020'!C43+'حزيران 2020'!C43)/3</f>
        <v>3.5</v>
      </c>
      <c r="D42" s="679">
        <f>('نبسان 2020'!D43+'مايس 2020'!D43+'حزيران 2020'!D43)/3</f>
        <v>4.5</v>
      </c>
      <c r="E42" s="679">
        <f>('نبسان 2020'!E43+'مايس 2020'!E43+'حزيران 2020'!E43)/3</f>
        <v>5.400000000000001</v>
      </c>
      <c r="F42" s="679">
        <f>('نبسان 2020'!F43+'مايس 2020'!F43+'حزيران 2020'!F43)/3</f>
        <v>5.8</v>
      </c>
      <c r="G42" s="679"/>
      <c r="H42" s="679">
        <f>('نبسان 2020'!H43+'مايس 2020'!H43+'حزيران 2020'!H43)/3</f>
        <v>14</v>
      </c>
      <c r="I42" s="679">
        <f>('نبسان 2020'!I43+'مايس 2020'!I43+'حزيران 2020'!I43)/3</f>
        <v>14</v>
      </c>
      <c r="J42" s="679">
        <f>('نبسان 2020'!J43+'مايس 2020'!J43+'حزيران 2020'!J43)/3</f>
        <v>12</v>
      </c>
      <c r="K42" s="679">
        <f>('نبسان 2020'!K43+'مايس 2020'!K43+'حزيران 2020'!K43)/3</f>
        <v>12.5</v>
      </c>
      <c r="L42" s="679">
        <f>('نبسان 2020'!L43+'مايس 2020'!L43+'حزيران 2020'!L43)/3</f>
        <v>13</v>
      </c>
      <c r="M42" s="679">
        <f>('نبسان 2020'!M43+'مايس 2020'!M43+'حزيران 2020'!M43)/3</f>
        <v>2</v>
      </c>
      <c r="N42" s="679">
        <f>('نبسان 2020'!N43+'مايس 2020'!N43+'حزيران 2020'!N43)/3</f>
        <v>2.5</v>
      </c>
      <c r="O42" s="679">
        <f>('نبسان 2020'!O43+'مايس 2020'!O43+'حزيران 2020'!O43)/3</f>
        <v>3</v>
      </c>
      <c r="P42" s="679">
        <f>('نبسان 2020'!P43+'مايس 2020'!P43+'حزيران 2020'!P43)/3</f>
        <v>3.9</v>
      </c>
      <c r="Q42" s="679">
        <f>('نبسان 2020'!Q43+'مايس 2020'!Q43+'حزيران 2020'!Q43)/3</f>
        <v>12</v>
      </c>
      <c r="R42" s="679">
        <f>('نبسان 2020'!R43+'مايس 2020'!R43+'حزيران 2020'!R43)/3</f>
        <v>13</v>
      </c>
      <c r="S42" s="679">
        <f>('نبسان 2020'!S43+'مايس 2020'!S43+'حزيران 2020'!S43)/3</f>
        <v>14</v>
      </c>
      <c r="T42" s="675"/>
      <c r="U42" s="140"/>
      <c r="V42" s="139"/>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row>
    <row r="43" spans="1:50" s="24" customFormat="1" ht="45" customHeight="1">
      <c r="A43" s="376">
        <v>37</v>
      </c>
      <c r="B43" s="391" t="s">
        <v>133</v>
      </c>
      <c r="C43" s="679">
        <f>('نبسان 2020'!C44+'مايس 2020'!C44+'حزيران 2020'!C44)/3</f>
        <v>4</v>
      </c>
      <c r="D43" s="679">
        <f>('نبسان 2020'!D44+'مايس 2020'!D44+'حزيران 2020'!D44)/3</f>
        <v>3.5</v>
      </c>
      <c r="E43" s="679">
        <f>('نبسان 2020'!E44+'مايس 2020'!E44+'حزيران 2020'!E44)/3</f>
        <v>4.75</v>
      </c>
      <c r="F43" s="679">
        <f>('نبسان 2020'!F44+'مايس 2020'!F44+'حزيران 2020'!F44)/3</f>
        <v>6</v>
      </c>
      <c r="G43" s="679">
        <f>('نبسان 2020'!G44+'مايس 2020'!G44+'حزيران 2020'!G44)/3</f>
        <v>7</v>
      </c>
      <c r="H43" s="679">
        <f>('نبسان 2020'!H44+'مايس 2020'!H44+'حزيران 2020'!H44)/3</f>
        <v>12</v>
      </c>
      <c r="I43" s="679">
        <f>('نبسان 2020'!I44+'مايس 2020'!I44+'حزيران 2020'!I44)/3</f>
        <v>12</v>
      </c>
      <c r="J43" s="679">
        <f>('نبسان 2020'!J44+'مايس 2020'!J44+'حزيران 2020'!J44)/3</f>
        <v>13</v>
      </c>
      <c r="K43" s="679">
        <f>('نبسان 2020'!K44+'مايس 2020'!K44+'حزيران 2020'!K44)/3</f>
        <v>13.5</v>
      </c>
      <c r="L43" s="679">
        <f>('نبسان 2020'!L44+'مايس 2020'!L44+'حزيران 2020'!L44)/3</f>
        <v>14</v>
      </c>
      <c r="M43" s="679">
        <f>('نبسان 2020'!M44+'مايس 2020'!M44+'حزيران 2020'!M44)/3</f>
        <v>3</v>
      </c>
      <c r="N43" s="679">
        <f>('نبسان 2020'!N44+'مايس 2020'!N44+'حزيران 2020'!N44)/3</f>
        <v>4</v>
      </c>
      <c r="O43" s="679">
        <f>('نبسان 2020'!O44+'مايس 2020'!O44+'حزيران 2020'!O44)/3</f>
        <v>5</v>
      </c>
      <c r="P43" s="679">
        <f>('نبسان 2020'!P44+'مايس 2020'!P44+'حزيران 2020'!P44)/3</f>
        <v>5.75</v>
      </c>
      <c r="Q43" s="679">
        <f>('نبسان 2020'!Q44+'مايس 2020'!Q44+'حزيران 2020'!Q44)/3</f>
        <v>9</v>
      </c>
      <c r="R43" s="679">
        <f>('نبسان 2020'!R44+'مايس 2020'!R44+'حزيران 2020'!R44)/3</f>
        <v>10</v>
      </c>
      <c r="S43" s="679">
        <f>('نبسان 2020'!S44+'مايس 2020'!S44+'حزيران 2020'!S44)/3</f>
        <v>11</v>
      </c>
      <c r="T43" s="679">
        <f>('نبسان 2020'!T44+'مايس 2020'!T44+'حزيران 2020'!T44)/3</f>
        <v>12</v>
      </c>
      <c r="U43" s="173"/>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row>
    <row r="44" spans="1:50" s="24" customFormat="1" ht="54.75" customHeight="1">
      <c r="A44" s="376">
        <v>38</v>
      </c>
      <c r="B44" s="391" t="s">
        <v>74</v>
      </c>
      <c r="C44" s="679"/>
      <c r="D44" s="679"/>
      <c r="E44" s="679">
        <f>('نبسان 2020'!E45+'مايس 2020'!E45+'حزيران 2020'!E45)/3</f>
        <v>6</v>
      </c>
      <c r="F44" s="679"/>
      <c r="G44" s="679"/>
      <c r="H44" s="679"/>
      <c r="I44" s="679"/>
      <c r="J44" s="679"/>
      <c r="K44" s="679">
        <f>('نبسان 2020'!K45+'مايس 2020'!K45+'حزيران 2020'!K45)/3</f>
        <v>8</v>
      </c>
      <c r="L44" s="679"/>
      <c r="M44" s="679"/>
      <c r="N44" s="679"/>
      <c r="O44" s="679"/>
      <c r="P44" s="679"/>
      <c r="Q44" s="679"/>
      <c r="R44" s="679"/>
      <c r="S44" s="679"/>
      <c r="T44" s="679"/>
      <c r="U44" s="173"/>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row>
    <row r="45" spans="1:50" s="24" customFormat="1" ht="45" customHeight="1">
      <c r="A45" s="376">
        <v>39</v>
      </c>
      <c r="B45" s="388" t="s">
        <v>53</v>
      </c>
      <c r="C45" s="679"/>
      <c r="D45" s="679">
        <f>('نبسان 2020'!D46+'مايس 2020'!D46+'حزيران 2020'!D46)/3</f>
        <v>3.32</v>
      </c>
      <c r="E45" s="679"/>
      <c r="F45" s="679"/>
      <c r="G45" s="679"/>
      <c r="H45" s="679"/>
      <c r="I45" s="679">
        <f>('نبسان 2020'!I46+'مايس 2020'!I46+'حزيران 2020'!I46)/3</f>
        <v>9.07</v>
      </c>
      <c r="J45" s="679">
        <f>('نبسان 2020'!J46+'مايس 2020'!J46+'حزيران 2020'!J46)/3</f>
        <v>11.43</v>
      </c>
      <c r="K45" s="679"/>
      <c r="L45" s="679">
        <f>('نبسان 2020'!L46+'مايس 2020'!L46+'حزيران 2020'!L46)/3</f>
        <v>11.199999999999998</v>
      </c>
      <c r="M45" s="679"/>
      <c r="N45" s="679">
        <f>('نبسان 2020'!N46+'مايس 2020'!N46+'حزيران 2020'!N46)/3</f>
        <v>3.49</v>
      </c>
      <c r="O45" s="679"/>
      <c r="P45" s="679"/>
      <c r="Q45" s="679"/>
      <c r="R45" s="679"/>
      <c r="S45" s="679">
        <f>('نبسان 2020'!S46+'مايس 2020'!S46+'حزيران 2020'!S46)/3</f>
        <v>9</v>
      </c>
      <c r="T45" s="679">
        <f>('نبسان 2020'!T46+'مايس 2020'!T46+'حزيران 2020'!T46)/3</f>
        <v>8.3</v>
      </c>
      <c r="U45" s="174"/>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row>
    <row r="46" spans="1:50" s="2" customFormat="1" ht="45" customHeight="1">
      <c r="A46" s="378">
        <v>40</v>
      </c>
      <c r="B46" s="391" t="s">
        <v>140</v>
      </c>
      <c r="C46" s="679">
        <f>('نبسان 2020'!C47+'مايس 2020'!C47+'حزيران 2020'!C47)/3</f>
        <v>4</v>
      </c>
      <c r="D46" s="679">
        <f>('نبسان 2020'!D47+'مايس 2020'!D47+'حزيران 2020'!D47)/3</f>
        <v>5.2</v>
      </c>
      <c r="E46" s="679">
        <f>('نبسان 2020'!E47+'مايس 2020'!E47+'حزيران 2020'!E47)/3</f>
        <v>5.3</v>
      </c>
      <c r="F46" s="679"/>
      <c r="G46" s="679"/>
      <c r="H46" s="679">
        <f>('نبسان 2020'!H47+'مايس 2020'!H47+'حزيران 2020'!H47)/3</f>
        <v>10.5</v>
      </c>
      <c r="I46" s="679"/>
      <c r="J46" s="679">
        <f>('نبسان 2020'!J47+'مايس 2020'!J47+'حزيران 2020'!J47)/3</f>
        <v>12.5</v>
      </c>
      <c r="K46" s="679">
        <f>('نبسان 2020'!K47+'مايس 2020'!K47+'حزيران 2020'!K47)/3</f>
        <v>13.5</v>
      </c>
      <c r="L46" s="679"/>
      <c r="M46" s="679">
        <f>('نبسان 2020'!M47+'مايس 2020'!M47+'حزيران 2020'!M47)/3</f>
        <v>1.5</v>
      </c>
      <c r="N46" s="679">
        <f>('نبسان 2020'!N47+'مايس 2020'!N47+'حزيران 2020'!N47)/3</f>
        <v>1.8999999999999997</v>
      </c>
      <c r="O46" s="679">
        <f>('نبسان 2020'!O47+'مايس 2020'!O47+'حزيران 2020'!O47)/3</f>
        <v>2.58</v>
      </c>
      <c r="P46" s="679">
        <f>('نبسان 2020'!P47+'مايس 2020'!P47+'حزيران 2020'!P47)/2</f>
        <v>5</v>
      </c>
      <c r="Q46" s="679">
        <f>('نبسان 2020'!Q47+'مايس 2020'!Q47+'حزيران 2020'!Q47)/3</f>
        <v>9.75</v>
      </c>
      <c r="R46" s="679">
        <f>('نبسان 2020'!R47+'مايس 2020'!R47+'حزيران 2020'!R47)/3</f>
        <v>10.75</v>
      </c>
      <c r="S46" s="679">
        <f>('نبسان 2020'!S47+'مايس 2020'!S47+'حزيران 2020'!S47)/3</f>
        <v>10.75</v>
      </c>
      <c r="T46" s="679">
        <f>('نبسان 2020'!T47+'مايس 2020'!T47+'حزيران 2020'!T47)/2</f>
        <v>11.5</v>
      </c>
      <c r="U46" s="155"/>
      <c r="V46" s="572" t="s">
        <v>213</v>
      </c>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row>
    <row r="47" spans="1:50" s="2" customFormat="1" ht="45" customHeight="1">
      <c r="A47" s="418">
        <v>41</v>
      </c>
      <c r="B47" s="419" t="s">
        <v>194</v>
      </c>
      <c r="C47" s="1366"/>
      <c r="D47" s="1366">
        <f>('نبسان 2020'!D48+'مايس 2020'!D48+'حزيران 2020'!D48)/3</f>
        <v>6</v>
      </c>
      <c r="E47" s="1366">
        <f>('نبسان 2020'!E48+'مايس 2020'!E48+'حزيران 2020'!E48)/3</f>
        <v>6.875</v>
      </c>
      <c r="F47" s="1366">
        <f>('نبسان 2020'!F48+'مايس 2020'!F48+'حزيران 2020'!F48)/3</f>
        <v>7.75</v>
      </c>
      <c r="G47" s="1366"/>
      <c r="H47" s="1366"/>
      <c r="I47" s="1366"/>
      <c r="J47" s="1366"/>
      <c r="K47" s="1366"/>
      <c r="L47" s="1366">
        <f>('نبسان 2020'!L48+'مايس 2020'!L48+'حزيران 2020'!L48)/3</f>
        <v>3.2000000000000006</v>
      </c>
      <c r="M47" s="1366"/>
      <c r="N47" s="1366">
        <f>('نبسان 2020'!N48+'مايس 2020'!N48+'حزيران 2020'!N48)/3</f>
        <v>3.75</v>
      </c>
      <c r="O47" s="1366">
        <f>('نبسان 2020'!O48+'مايس 2020'!O48+'حزيران 2020'!O48)/3</f>
        <v>4.25</v>
      </c>
      <c r="P47" s="1366"/>
      <c r="Q47" s="1366"/>
      <c r="R47" s="1366"/>
      <c r="S47" s="1366">
        <f>('نبسان 2020'!S48+'مايس 2020'!S48+'حزيران 2020'!S48)/3</f>
        <v>0.14</v>
      </c>
      <c r="T47" s="1366"/>
      <c r="U47" s="155"/>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row>
    <row r="48" spans="1:50" s="2" customFormat="1" ht="45" customHeight="1">
      <c r="A48" s="891" t="s">
        <v>35</v>
      </c>
      <c r="B48" s="892"/>
      <c r="C48" s="679">
        <f>AVERAGE(C7:C47)</f>
        <v>3.3551010101010097</v>
      </c>
      <c r="D48" s="679">
        <f aca="true" t="shared" si="0" ref="D48:T48">AVERAGE(D7:D47)</f>
        <v>3.943131313131313</v>
      </c>
      <c r="E48" s="679">
        <f t="shared" si="0"/>
        <v>4.91520202020202</v>
      </c>
      <c r="F48" s="679">
        <f t="shared" si="0"/>
        <v>5.599298245614034</v>
      </c>
      <c r="G48" s="679">
        <f t="shared" si="0"/>
        <v>4.916666666666667</v>
      </c>
      <c r="H48" s="679">
        <f t="shared" si="0"/>
        <v>13.583333333333334</v>
      </c>
      <c r="I48" s="679">
        <f t="shared" si="0"/>
        <v>13.115</v>
      </c>
      <c r="J48" s="679">
        <f t="shared" si="0"/>
        <v>12.575000000000001</v>
      </c>
      <c r="K48" s="679">
        <f t="shared" si="0"/>
        <v>12.16</v>
      </c>
      <c r="L48" s="679">
        <f t="shared" si="0"/>
        <v>11.745454545454544</v>
      </c>
      <c r="M48" s="679">
        <f t="shared" si="0"/>
        <v>1.8059444444444446</v>
      </c>
      <c r="N48" s="679">
        <f t="shared" si="0"/>
        <v>2.430625</v>
      </c>
      <c r="O48" s="679">
        <f t="shared" si="0"/>
        <v>2.911354166666667</v>
      </c>
      <c r="P48" s="679">
        <f t="shared" si="0"/>
        <v>3.451111111111111</v>
      </c>
      <c r="Q48" s="679">
        <f t="shared" si="0"/>
        <v>12.10030303030303</v>
      </c>
      <c r="R48" s="679">
        <f t="shared" si="0"/>
        <v>11.578636363636363</v>
      </c>
      <c r="S48" s="679">
        <f t="shared" si="0"/>
        <v>10.853043478260869</v>
      </c>
      <c r="T48" s="679">
        <f t="shared" si="0"/>
        <v>11.35</v>
      </c>
      <c r="U48" s="155"/>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row>
    <row r="49" spans="1:50" ht="27.75" customHeight="1">
      <c r="A49" s="156"/>
      <c r="B49" s="156"/>
      <c r="C49" s="157"/>
      <c r="D49" s="157"/>
      <c r="E49" s="157"/>
      <c r="F49" s="157"/>
      <c r="G49" s="157"/>
      <c r="H49" s="157"/>
      <c r="I49" s="157"/>
      <c r="J49" s="157"/>
      <c r="K49" s="157"/>
      <c r="L49" s="157"/>
      <c r="M49" s="157"/>
      <c r="N49" s="158"/>
      <c r="O49" s="158"/>
      <c r="P49" s="157"/>
      <c r="Q49" s="157"/>
      <c r="R49" s="157"/>
      <c r="S49" s="157"/>
      <c r="T49" s="573"/>
      <c r="U49" s="155"/>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row>
    <row r="50" spans="1:50" ht="42.75" customHeight="1" hidden="1">
      <c r="A50" s="893" t="s">
        <v>142</v>
      </c>
      <c r="B50" s="894"/>
      <c r="C50" s="157"/>
      <c r="D50" s="157"/>
      <c r="E50" s="157"/>
      <c r="F50" s="157"/>
      <c r="G50" s="157"/>
      <c r="H50" s="157"/>
      <c r="I50" s="157"/>
      <c r="J50" s="157"/>
      <c r="K50" s="157"/>
      <c r="L50" s="157"/>
      <c r="M50" s="157"/>
      <c r="N50" s="158"/>
      <c r="O50" s="158"/>
      <c r="P50" s="157"/>
      <c r="Q50" s="157"/>
      <c r="R50" s="157"/>
      <c r="S50" s="157"/>
      <c r="T50" s="157"/>
      <c r="U50" s="155"/>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row>
    <row r="51" spans="1:50" ht="159" customHeight="1">
      <c r="A51" s="890" t="s">
        <v>153</v>
      </c>
      <c r="B51" s="890"/>
      <c r="C51" s="323"/>
      <c r="D51" s="323"/>
      <c r="E51" s="323"/>
      <c r="F51" s="323"/>
      <c r="G51" s="323"/>
      <c r="H51" s="323"/>
      <c r="I51" s="323"/>
      <c r="J51" s="323"/>
      <c r="K51" s="323"/>
      <c r="L51" s="323"/>
      <c r="M51" s="323"/>
      <c r="N51" s="323"/>
      <c r="O51" s="323"/>
      <c r="P51" s="323"/>
      <c r="Q51" s="323"/>
      <c r="R51" s="323"/>
      <c r="S51" s="323"/>
      <c r="T51" s="323"/>
      <c r="U51" s="167"/>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row>
    <row r="52" spans="1:50" ht="72" customHeight="1" thickBot="1">
      <c r="A52" s="830"/>
      <c r="B52" s="830"/>
      <c r="C52" s="900" t="s">
        <v>172</v>
      </c>
      <c r="D52" s="900"/>
      <c r="E52" s="900"/>
      <c r="F52" s="900"/>
      <c r="G52" s="900"/>
      <c r="H52" s="900"/>
      <c r="I52" s="900"/>
      <c r="J52" s="900"/>
      <c r="K52" s="900"/>
      <c r="L52" s="900"/>
      <c r="M52" s="900"/>
      <c r="N52" s="900"/>
      <c r="O52" s="900"/>
      <c r="P52" s="900"/>
      <c r="Q52" s="900"/>
      <c r="R52" s="900"/>
      <c r="S52" s="900"/>
      <c r="T52" s="900"/>
      <c r="U52" s="555"/>
      <c r="V52" s="555"/>
      <c r="W52" s="555"/>
      <c r="X52" s="555"/>
      <c r="Y52" s="139"/>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39"/>
      <c r="AX52" s="139"/>
    </row>
    <row r="53" spans="1:50" ht="45" customHeight="1" thickBot="1" thickTop="1">
      <c r="A53" s="904" t="s">
        <v>0</v>
      </c>
      <c r="B53" s="905"/>
      <c r="C53" s="908" t="s">
        <v>1</v>
      </c>
      <c r="D53" s="909"/>
      <c r="E53" s="909"/>
      <c r="F53" s="909"/>
      <c r="G53" s="909"/>
      <c r="H53" s="910"/>
      <c r="I53" s="910"/>
      <c r="J53" s="910"/>
      <c r="K53" s="910"/>
      <c r="L53" s="911"/>
      <c r="M53" s="912" t="s">
        <v>2</v>
      </c>
      <c r="N53" s="910"/>
      <c r="O53" s="910"/>
      <c r="P53" s="910"/>
      <c r="Q53" s="910"/>
      <c r="R53" s="910"/>
      <c r="S53" s="910"/>
      <c r="T53" s="911"/>
      <c r="U53" s="167"/>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row>
    <row r="54" spans="1:50" ht="45" customHeight="1" thickBot="1" thickTop="1">
      <c r="A54" s="904"/>
      <c r="B54" s="905"/>
      <c r="C54" s="913" t="s">
        <v>3</v>
      </c>
      <c r="D54" s="914"/>
      <c r="E54" s="914"/>
      <c r="F54" s="914"/>
      <c r="G54" s="914"/>
      <c r="H54" s="915" t="s">
        <v>4</v>
      </c>
      <c r="I54" s="916"/>
      <c r="J54" s="916"/>
      <c r="K54" s="916"/>
      <c r="L54" s="917"/>
      <c r="M54" s="915" t="s">
        <v>5</v>
      </c>
      <c r="N54" s="916"/>
      <c r="O54" s="916"/>
      <c r="P54" s="917"/>
      <c r="Q54" s="915" t="s">
        <v>6</v>
      </c>
      <c r="R54" s="916"/>
      <c r="S54" s="916"/>
      <c r="T54" s="917"/>
      <c r="U54" s="155"/>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39"/>
      <c r="AX54" s="139"/>
    </row>
    <row r="55" spans="1:50" ht="45" customHeight="1" thickBot="1" thickTop="1">
      <c r="A55" s="904"/>
      <c r="B55" s="905"/>
      <c r="C55" s="918" t="s">
        <v>7</v>
      </c>
      <c r="D55" s="895" t="s">
        <v>8</v>
      </c>
      <c r="E55" s="896"/>
      <c r="F55" s="896"/>
      <c r="G55" s="896"/>
      <c r="H55" s="779" t="s">
        <v>109</v>
      </c>
      <c r="I55" s="897" t="s">
        <v>110</v>
      </c>
      <c r="J55" s="895" t="s">
        <v>11</v>
      </c>
      <c r="K55" s="896"/>
      <c r="L55" s="899"/>
      <c r="M55" s="901" t="s">
        <v>36</v>
      </c>
      <c r="N55" s="895" t="s">
        <v>12</v>
      </c>
      <c r="O55" s="896"/>
      <c r="P55" s="899"/>
      <c r="Q55" s="903" t="s">
        <v>11</v>
      </c>
      <c r="R55" s="896"/>
      <c r="S55" s="896"/>
      <c r="T55" s="899"/>
      <c r="U55" s="155"/>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row>
    <row r="56" spans="1:50" ht="148.5" customHeight="1" thickBot="1" thickTop="1">
      <c r="A56" s="906"/>
      <c r="B56" s="907"/>
      <c r="C56" s="919"/>
      <c r="D56" s="326" t="s">
        <v>13</v>
      </c>
      <c r="E56" s="326" t="s">
        <v>14</v>
      </c>
      <c r="F56" s="326" t="s">
        <v>15</v>
      </c>
      <c r="G56" s="327" t="s">
        <v>16</v>
      </c>
      <c r="H56" s="780"/>
      <c r="I56" s="898"/>
      <c r="J56" s="326" t="s">
        <v>17</v>
      </c>
      <c r="K56" s="326" t="s">
        <v>18</v>
      </c>
      <c r="L56" s="328" t="s">
        <v>19</v>
      </c>
      <c r="M56" s="902"/>
      <c r="N56" s="326" t="s">
        <v>20</v>
      </c>
      <c r="O56" s="326" t="s">
        <v>21</v>
      </c>
      <c r="P56" s="328" t="s">
        <v>22</v>
      </c>
      <c r="Q56" s="329" t="s">
        <v>23</v>
      </c>
      <c r="R56" s="326" t="s">
        <v>24</v>
      </c>
      <c r="S56" s="326" t="s">
        <v>25</v>
      </c>
      <c r="T56" s="328" t="s">
        <v>37</v>
      </c>
      <c r="U56" s="155"/>
      <c r="V56" s="139"/>
      <c r="W56" s="139"/>
      <c r="X56" s="139"/>
      <c r="Y56" s="139"/>
      <c r="Z56" s="139"/>
      <c r="AA56" s="139"/>
      <c r="AB56" s="139"/>
      <c r="AC56" s="139"/>
      <c r="AD56" s="139"/>
      <c r="AE56" s="139"/>
      <c r="AF56" s="139"/>
      <c r="AG56" s="139"/>
      <c r="AH56" s="139"/>
      <c r="AI56" s="139"/>
      <c r="AJ56" s="139"/>
      <c r="AK56" s="139"/>
      <c r="AL56" s="139"/>
      <c r="AM56" s="139"/>
      <c r="AN56" s="139"/>
      <c r="AO56" s="139"/>
      <c r="AP56" s="139"/>
      <c r="AQ56" s="139"/>
      <c r="AR56" s="139"/>
      <c r="AS56" s="139"/>
      <c r="AT56" s="139"/>
      <c r="AU56" s="139"/>
      <c r="AV56" s="139"/>
      <c r="AW56" s="139"/>
      <c r="AX56" s="139"/>
    </row>
    <row r="57" spans="1:50" ht="55.5" customHeight="1" thickBot="1" thickTop="1">
      <c r="A57" s="175">
        <v>1</v>
      </c>
      <c r="B57" s="176" t="s">
        <v>27</v>
      </c>
      <c r="C57" s="544">
        <f>('نبسان 2020'!C60+'مايس 2020'!C61+'حزيران 2020'!C60)/3</f>
        <v>4</v>
      </c>
      <c r="D57" s="544">
        <f>('نبسان 2020'!D60+'مايس 2020'!D61+'حزيران 2020'!D60)/3</f>
        <v>5</v>
      </c>
      <c r="E57" s="544">
        <f>('نبسان 2020'!E60+'مايس 2020'!E61+'حزيران 2020'!E60)/3</f>
        <v>6</v>
      </c>
      <c r="F57" s="544">
        <f>('نبسان 2020'!F60+'مايس 2020'!F61+'حزيران 2020'!F60)/3</f>
        <v>7</v>
      </c>
      <c r="G57" s="544"/>
      <c r="H57" s="544"/>
      <c r="I57" s="544"/>
      <c r="J57" s="544"/>
      <c r="K57" s="544">
        <f>('نبسان 2020'!K60+'مايس 2020'!K61+'حزيران 2020'!K60)/3</f>
        <v>6</v>
      </c>
      <c r="L57" s="544">
        <f>('نبسان 2020'!L60+'مايس 2020'!L61+'حزيران 2020'!L60)/3</f>
        <v>6</v>
      </c>
      <c r="M57" s="544">
        <f>('نبسان 2020'!M60+'مايس 2020'!M61+'حزيران 2020'!M60)/3</f>
        <v>1</v>
      </c>
      <c r="N57" s="544">
        <f>('نبسان 2020'!N60+'مايس 2020'!N61+'حزيران 2020'!N60)/3</f>
        <v>1</v>
      </c>
      <c r="O57" s="544">
        <f>('نبسان 2020'!O60+'مايس 2020'!O61+'حزيران 2020'!O60)/3</f>
        <v>1.5</v>
      </c>
      <c r="P57" s="330"/>
      <c r="Q57" s="330"/>
      <c r="R57" s="330"/>
      <c r="S57" s="330"/>
      <c r="T57" s="330"/>
      <c r="U57" s="155"/>
      <c r="V57" s="139"/>
      <c r="W57" s="139"/>
      <c r="X57" s="139"/>
      <c r="Y57" s="139"/>
      <c r="Z57" s="139"/>
      <c r="AA57" s="139"/>
      <c r="AB57" s="139"/>
      <c r="AC57" s="139"/>
      <c r="AD57" s="139"/>
      <c r="AE57" s="139"/>
      <c r="AF57" s="139"/>
      <c r="AG57" s="139"/>
      <c r="AH57" s="139"/>
      <c r="AI57" s="139"/>
      <c r="AJ57" s="139"/>
      <c r="AK57" s="139"/>
      <c r="AL57" s="139"/>
      <c r="AM57" s="139"/>
      <c r="AN57" s="139"/>
      <c r="AO57" s="139"/>
      <c r="AP57" s="139"/>
      <c r="AQ57" s="139"/>
      <c r="AR57" s="139"/>
      <c r="AS57" s="139"/>
      <c r="AT57" s="139"/>
      <c r="AU57" s="139"/>
      <c r="AV57" s="139"/>
      <c r="AW57" s="139"/>
      <c r="AX57" s="139"/>
    </row>
    <row r="58" spans="1:50" ht="57.75" customHeight="1" thickBot="1" thickTop="1">
      <c r="A58" s="175">
        <v>2</v>
      </c>
      <c r="B58" s="177" t="s">
        <v>111</v>
      </c>
      <c r="C58" s="544">
        <f>('نبسان 2020'!C61+'مايس 2020'!C62+'حزيران 2020'!C61)/3</f>
        <v>3</v>
      </c>
      <c r="D58" s="544">
        <f>('نبسان 2020'!D61+'مايس 2020'!D62+'حزيران 2020'!D61)/3</f>
        <v>2</v>
      </c>
      <c r="E58" s="544">
        <f>('نبسان 2020'!E61+'مايس 2020'!E62+'حزيران 2020'!E61)/3</f>
        <v>3</v>
      </c>
      <c r="F58" s="544">
        <f>('نبسان 2020'!F61+'مايس 2020'!F62+'حزيران 2020'!F61)/3</f>
        <v>4</v>
      </c>
      <c r="G58" s="544"/>
      <c r="H58" s="544">
        <f>('نبسان 2020'!H61+'مايس 2020'!H62+'حزيران 2020'!H61)/3</f>
        <v>14</v>
      </c>
      <c r="I58" s="544">
        <f>('نبسان 2020'!I61+'مايس 2020'!I62+'حزيران 2020'!I61)/3</f>
        <v>14</v>
      </c>
      <c r="J58" s="544">
        <f>('نبسان 2020'!J61+'مايس 2020'!J62+'حزيران 2020'!J61)/3</f>
        <v>8</v>
      </c>
      <c r="K58" s="544">
        <f>('نبسان 2020'!K61+'مايس 2020'!K62+'حزيران 2020'!K61)/3</f>
        <v>10</v>
      </c>
      <c r="L58" s="544">
        <f>('نبسان 2020'!L61+'مايس 2020'!L62+'حزيران 2020'!L61)/3</f>
        <v>12</v>
      </c>
      <c r="M58" s="544"/>
      <c r="N58" s="544"/>
      <c r="O58" s="544"/>
      <c r="P58" s="330"/>
      <c r="Q58" s="330"/>
      <c r="R58" s="330"/>
      <c r="S58" s="330"/>
      <c r="T58" s="330"/>
      <c r="U58" s="178"/>
      <c r="V58" s="179"/>
      <c r="W58" s="179"/>
      <c r="X58" s="179"/>
      <c r="Y58" s="17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39"/>
    </row>
    <row r="59" spans="1:50" s="2" customFormat="1" ht="62.25" customHeight="1" thickBot="1" thickTop="1">
      <c r="A59" s="175">
        <v>3</v>
      </c>
      <c r="B59" s="176" t="s">
        <v>28</v>
      </c>
      <c r="C59" s="544">
        <f>('نبسان 2020'!C62+'مايس 2020'!C63+'حزيران 2020'!C62)/3</f>
        <v>3</v>
      </c>
      <c r="D59" s="544">
        <f>('نبسان 2020'!D62+'مايس 2020'!D63+'حزيران 2020'!D62)/3</f>
        <v>3.5</v>
      </c>
      <c r="E59" s="544">
        <f>('نبسان 2020'!E62+'مايس 2020'!E63+'حزيران 2020'!E62)/3</f>
        <v>4</v>
      </c>
      <c r="F59" s="544">
        <f>('نبسان 2020'!F62+'مايس 2020'!F63+'حزيران 2020'!F62)/3</f>
        <v>5</v>
      </c>
      <c r="G59" s="544"/>
      <c r="H59" s="544">
        <f>('نبسان 2020'!H62+'مايس 2020'!H63+'حزيران 2020'!H62)/3</f>
        <v>10</v>
      </c>
      <c r="I59" s="544">
        <f>('نبسان 2020'!I62+'مايس 2020'!I63+'حزيران 2020'!I62)/3</f>
        <v>10</v>
      </c>
      <c r="J59" s="544">
        <f>('نبسان 2020'!J62+'مايس 2020'!J63+'حزيران 2020'!J62)/3</f>
        <v>8</v>
      </c>
      <c r="K59" s="544">
        <f>('نبسان 2020'!K62+'مايس 2020'!K63+'حزيران 2020'!K62)/3</f>
        <v>10</v>
      </c>
      <c r="L59" s="544">
        <f>('نبسان 2020'!L62+'مايس 2020'!L63+'حزيران 2020'!L62)/3</f>
        <v>10</v>
      </c>
      <c r="M59" s="544"/>
      <c r="N59" s="544"/>
      <c r="O59" s="544"/>
      <c r="P59" s="330"/>
      <c r="Q59" s="330"/>
      <c r="R59" s="330"/>
      <c r="S59" s="330"/>
      <c r="T59" s="330"/>
      <c r="U59" s="180"/>
      <c r="V59" s="181"/>
      <c r="W59" s="181"/>
      <c r="X59" s="181"/>
      <c r="Y59" s="181"/>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39"/>
    </row>
    <row r="60" spans="1:50" ht="45" customHeight="1" thickBot="1" thickTop="1">
      <c r="A60" s="922" t="s">
        <v>39</v>
      </c>
      <c r="B60" s="923"/>
      <c r="C60" s="543">
        <f>('نبسان 2020'!C63+'مايس 2020'!C64+'حزيران 2020'!C63)/3</f>
        <v>3.3333333333333335</v>
      </c>
      <c r="D60" s="543">
        <f>('نبسان 2020'!D63+'مايس 2020'!D64+'حزيران 2020'!D63)/3</f>
        <v>3.5</v>
      </c>
      <c r="E60" s="543">
        <f>('نبسان 2020'!E63+'مايس 2020'!E64+'حزيران 2020'!E63)/3</f>
        <v>4.333333333333333</v>
      </c>
      <c r="F60" s="543">
        <f>('نبسان 2020'!F63+'مايس 2020'!F64+'حزيران 2020'!F63)/3</f>
        <v>5.333333333333333</v>
      </c>
      <c r="G60" s="543"/>
      <c r="H60" s="543">
        <f>('نبسان 2020'!H63+'مايس 2020'!H64+'حزيران 2020'!H63)/3</f>
        <v>12</v>
      </c>
      <c r="I60" s="543">
        <f>('نبسان 2020'!I63+'مايس 2020'!I64+'حزيران 2020'!I63)/3</f>
        <v>12</v>
      </c>
      <c r="J60" s="543">
        <f>('نبسان 2020'!J63+'مايس 2020'!J64+'حزيران 2020'!J63)/3</f>
        <v>8</v>
      </c>
      <c r="K60" s="543">
        <f>('نبسان 2020'!K63+'مايس 2020'!K64+'حزيران 2020'!K63)/3</f>
        <v>8.666666666666666</v>
      </c>
      <c r="L60" s="543">
        <f>('نبسان 2020'!L63+'مايس 2020'!L64+'حزيران 2020'!L63)/3</f>
        <v>9.333333333333334</v>
      </c>
      <c r="M60" s="543">
        <f>('نبسان 2020'!M63+'مايس 2020'!M64+'حزيران 2020'!M63)/3</f>
        <v>1</v>
      </c>
      <c r="N60" s="543">
        <f>('نبسان 2020'!N63+'مايس 2020'!N64+'حزيران 2020'!N63)/3</f>
        <v>1</v>
      </c>
      <c r="O60" s="543">
        <f>('نبسان 2020'!O63+'مايس 2020'!O64+'حزيران 2020'!O63)/3</f>
        <v>1.5</v>
      </c>
      <c r="P60" s="331"/>
      <c r="Q60" s="331"/>
      <c r="R60" s="331"/>
      <c r="S60" s="331"/>
      <c r="T60" s="331"/>
      <c r="U60" s="180"/>
      <c r="V60" s="181"/>
      <c r="W60" s="182"/>
      <c r="X60" s="182"/>
      <c r="Y60" s="182"/>
      <c r="Z60" s="139"/>
      <c r="AA60" s="139"/>
      <c r="AB60" s="139"/>
      <c r="AC60" s="139"/>
      <c r="AD60" s="139"/>
      <c r="AE60" s="139"/>
      <c r="AF60" s="139"/>
      <c r="AG60" s="139"/>
      <c r="AH60" s="139"/>
      <c r="AI60" s="139"/>
      <c r="AJ60" s="139"/>
      <c r="AK60" s="139"/>
      <c r="AL60" s="139"/>
      <c r="AM60" s="139"/>
      <c r="AN60" s="139"/>
      <c r="AO60" s="139"/>
      <c r="AP60" s="139"/>
      <c r="AQ60" s="139"/>
      <c r="AR60" s="139"/>
      <c r="AS60" s="139"/>
      <c r="AT60" s="139"/>
      <c r="AU60" s="139"/>
      <c r="AV60" s="139"/>
      <c r="AW60" s="139"/>
      <c r="AX60" s="139"/>
    </row>
    <row r="61" spans="1:50" ht="24" customHeight="1" thickTop="1">
      <c r="A61" s="183"/>
      <c r="B61" s="183"/>
      <c r="C61" s="155"/>
      <c r="D61" s="155"/>
      <c r="E61" s="155"/>
      <c r="F61" s="155"/>
      <c r="G61" s="155"/>
      <c r="H61" s="155"/>
      <c r="I61" s="155"/>
      <c r="J61" s="155"/>
      <c r="K61" s="155"/>
      <c r="L61" s="155"/>
      <c r="M61" s="184"/>
      <c r="N61" s="184"/>
      <c r="O61" s="184"/>
      <c r="P61" s="184"/>
      <c r="Q61" s="155"/>
      <c r="R61" s="155"/>
      <c r="S61" s="155"/>
      <c r="T61" s="155"/>
      <c r="U61" s="180"/>
      <c r="V61" s="181"/>
      <c r="W61" s="185"/>
      <c r="X61" s="185"/>
      <c r="Y61" s="185"/>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c r="AV61" s="139"/>
      <c r="AW61" s="139"/>
      <c r="AX61" s="139"/>
    </row>
    <row r="62" spans="1:50" ht="36.75" customHeight="1">
      <c r="A62" s="155"/>
      <c r="B62" s="924" t="s">
        <v>141</v>
      </c>
      <c r="C62" s="924"/>
      <c r="D62" s="924"/>
      <c r="E62" s="924"/>
      <c r="F62" s="924"/>
      <c r="G62" s="924"/>
      <c r="H62" s="924"/>
      <c r="I62" s="924"/>
      <c r="J62" s="924"/>
      <c r="K62" s="924"/>
      <c r="L62" s="924"/>
      <c r="M62" s="924"/>
      <c r="N62" s="924"/>
      <c r="O62" s="924"/>
      <c r="P62" s="924"/>
      <c r="Q62" s="924"/>
      <c r="R62" s="924"/>
      <c r="S62" s="924"/>
      <c r="T62" s="924"/>
      <c r="U62" s="186"/>
      <c r="V62" s="186"/>
      <c r="W62" s="186"/>
      <c r="X62" s="186"/>
      <c r="Y62" s="186"/>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row>
    <row r="63" spans="1:50" ht="70.5" customHeight="1">
      <c r="A63" s="155"/>
      <c r="B63" s="839" t="s">
        <v>214</v>
      </c>
      <c r="C63" s="839"/>
      <c r="D63" s="839"/>
      <c r="E63" s="839"/>
      <c r="F63" s="839"/>
      <c r="G63" s="839"/>
      <c r="H63" s="839"/>
      <c r="I63" s="839"/>
      <c r="J63" s="839"/>
      <c r="K63" s="839"/>
      <c r="L63" s="839"/>
      <c r="M63" s="839"/>
      <c r="N63" s="839"/>
      <c r="O63" s="839"/>
      <c r="P63" s="839"/>
      <c r="Q63" s="839"/>
      <c r="R63" s="839"/>
      <c r="S63" s="839"/>
      <c r="T63" s="839"/>
      <c r="U63" s="839"/>
      <c r="V63" s="187"/>
      <c r="W63" s="187"/>
      <c r="X63" s="187"/>
      <c r="Y63" s="187"/>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row>
    <row r="64" spans="1:50" ht="36.75" customHeight="1">
      <c r="A64" s="178"/>
      <c r="B64" s="925"/>
      <c r="C64" s="925"/>
      <c r="D64" s="925"/>
      <c r="E64" s="925"/>
      <c r="F64" s="925"/>
      <c r="G64" s="925"/>
      <c r="H64" s="925"/>
      <c r="I64" s="925"/>
      <c r="J64" s="189"/>
      <c r="K64" s="189"/>
      <c r="L64" s="189"/>
      <c r="M64" s="189"/>
      <c r="N64" s="189"/>
      <c r="O64" s="189"/>
      <c r="P64" s="189"/>
      <c r="Q64" s="189"/>
      <c r="R64" s="189"/>
      <c r="S64" s="189"/>
      <c r="T64" s="189"/>
      <c r="U64" s="187"/>
      <c r="V64" s="187"/>
      <c r="W64" s="187"/>
      <c r="X64" s="187"/>
      <c r="Y64" s="187"/>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c r="AW64" s="188"/>
      <c r="AX64" s="188"/>
    </row>
    <row r="65" spans="1:50" ht="34.5" customHeight="1">
      <c r="A65" s="187"/>
      <c r="B65" s="926"/>
      <c r="C65" s="926"/>
      <c r="D65" s="926"/>
      <c r="E65" s="926"/>
      <c r="F65" s="926"/>
      <c r="G65" s="926"/>
      <c r="H65" s="926"/>
      <c r="I65" s="926"/>
      <c r="J65" s="926"/>
      <c r="K65" s="926"/>
      <c r="L65" s="926"/>
      <c r="M65" s="926"/>
      <c r="N65" s="926"/>
      <c r="O65" s="926"/>
      <c r="P65" s="926"/>
      <c r="Q65" s="926"/>
      <c r="R65" s="926"/>
      <c r="S65" s="926"/>
      <c r="T65" s="926"/>
      <c r="U65" s="926"/>
      <c r="V65" s="926"/>
      <c r="W65" s="926"/>
      <c r="X65" s="926"/>
      <c r="Y65" s="926"/>
      <c r="Z65" s="926"/>
      <c r="AA65" s="926"/>
      <c r="AB65" s="926"/>
      <c r="AC65" s="926"/>
      <c r="AD65" s="926"/>
      <c r="AE65" s="926"/>
      <c r="AF65" s="926"/>
      <c r="AG65" s="926"/>
      <c r="AH65" s="926"/>
      <c r="AI65" s="926"/>
      <c r="AJ65" s="926"/>
      <c r="AK65" s="926"/>
      <c r="AL65" s="926"/>
      <c r="AM65" s="926"/>
      <c r="AN65" s="926"/>
      <c r="AO65" s="926"/>
      <c r="AP65" s="926"/>
      <c r="AQ65" s="926"/>
      <c r="AR65" s="926"/>
      <c r="AS65" s="926"/>
      <c r="AT65" s="926"/>
      <c r="AU65" s="926"/>
      <c r="AV65" s="926"/>
      <c r="AW65" s="926"/>
      <c r="AX65" s="926"/>
    </row>
    <row r="66" spans="1:50" ht="40.5" customHeight="1">
      <c r="A66" s="48"/>
      <c r="B66" s="927"/>
      <c r="C66" s="927"/>
      <c r="D66" s="927"/>
      <c r="E66" s="927"/>
      <c r="F66" s="927"/>
      <c r="G66" s="927"/>
      <c r="H66" s="927"/>
      <c r="I66" s="927"/>
      <c r="J66" s="927"/>
      <c r="K66" s="927"/>
      <c r="L66" s="49"/>
      <c r="M66" s="49"/>
      <c r="N66" s="49"/>
      <c r="O66" s="49"/>
      <c r="P66" s="49"/>
      <c r="Q66" s="49"/>
      <c r="R66" s="49"/>
      <c r="S66" s="49"/>
      <c r="T66" s="49"/>
      <c r="U66" s="51"/>
      <c r="V66" s="52"/>
      <c r="W66" s="52"/>
      <c r="X66" s="52"/>
      <c r="Y66" s="52"/>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row>
    <row r="67" spans="1:50" ht="38.25" customHeight="1">
      <c r="A67" s="48"/>
      <c r="B67" s="927"/>
      <c r="C67" s="927"/>
      <c r="D67" s="927"/>
      <c r="E67" s="927"/>
      <c r="F67" s="927"/>
      <c r="G67" s="927"/>
      <c r="H67" s="927"/>
      <c r="I67" s="927"/>
      <c r="J67" s="927"/>
      <c r="K67" s="927"/>
      <c r="L67" s="50"/>
      <c r="M67" s="50"/>
      <c r="N67" s="50"/>
      <c r="O67" s="50"/>
      <c r="P67" s="50"/>
      <c r="Q67" s="50"/>
      <c r="R67" s="50"/>
      <c r="S67" s="50"/>
      <c r="T67" s="50"/>
      <c r="U67" s="50"/>
      <c r="V67" s="50"/>
      <c r="W67" s="50"/>
      <c r="X67" s="50"/>
      <c r="Y67" s="50"/>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row>
    <row r="68" spans="1:50" ht="46.5" customHeight="1">
      <c r="A68" s="15" t="s">
        <v>93</v>
      </c>
      <c r="B68" s="920"/>
      <c r="C68" s="920"/>
      <c r="D68" s="920"/>
      <c r="E68" s="920"/>
      <c r="F68" s="920"/>
      <c r="G68" s="920"/>
      <c r="H68" s="920"/>
      <c r="I68" s="920"/>
      <c r="J68" s="920"/>
      <c r="K68" s="49"/>
      <c r="L68" s="49"/>
      <c r="M68" s="49"/>
      <c r="N68" s="49"/>
      <c r="O68" s="49"/>
      <c r="P68" s="49"/>
      <c r="Q68" s="49"/>
      <c r="R68" s="49"/>
      <c r="S68" s="49"/>
      <c r="T68" s="49"/>
      <c r="U68" s="51"/>
      <c r="V68" s="51"/>
      <c r="W68" s="51"/>
      <c r="X68" s="51"/>
      <c r="Y68" s="51"/>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row>
    <row r="69" spans="1:50" ht="38.25" customHeight="1">
      <c r="A69" s="48"/>
      <c r="B69" s="929"/>
      <c r="C69" s="929"/>
      <c r="D69" s="929"/>
      <c r="E69" s="929"/>
      <c r="F69" s="929"/>
      <c r="G69" s="929"/>
      <c r="H69" s="929"/>
      <c r="I69" s="929"/>
      <c r="J69" s="929"/>
      <c r="K69" s="929"/>
      <c r="L69" s="929"/>
      <c r="M69" s="929"/>
      <c r="N69" s="929"/>
      <c r="O69" s="929"/>
      <c r="P69" s="929"/>
      <c r="Q69" s="929"/>
      <c r="R69" s="49"/>
      <c r="S69" s="49"/>
      <c r="T69" s="49"/>
      <c r="U69" s="53"/>
      <c r="V69" s="53"/>
      <c r="W69" s="53"/>
      <c r="X69" s="53"/>
      <c r="Y69" s="53"/>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row>
    <row r="70" spans="1:50" ht="39.75" customHeight="1">
      <c r="A70" s="48"/>
      <c r="B70" s="920"/>
      <c r="C70" s="920"/>
      <c r="D70" s="920"/>
      <c r="E70" s="920"/>
      <c r="F70" s="920"/>
      <c r="G70" s="920"/>
      <c r="H70" s="920"/>
      <c r="I70" s="920"/>
      <c r="J70" s="920"/>
      <c r="K70" s="54"/>
      <c r="L70" s="54"/>
      <c r="M70" s="54"/>
      <c r="N70" s="54"/>
      <c r="O70" s="54"/>
      <c r="P70" s="54"/>
      <c r="Q70" s="54"/>
      <c r="R70" s="54"/>
      <c r="S70" s="54"/>
      <c r="T70" s="54"/>
      <c r="U70" s="51"/>
      <c r="V70" s="51"/>
      <c r="W70" s="51"/>
      <c r="X70" s="51"/>
      <c r="Y70" s="51"/>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row>
    <row r="71" spans="1:50" ht="40.5" customHeight="1">
      <c r="A71" s="48"/>
      <c r="B71" s="920"/>
      <c r="C71" s="920"/>
      <c r="D71" s="920"/>
      <c r="E71" s="920"/>
      <c r="F71" s="920"/>
      <c r="G71" s="920"/>
      <c r="H71" s="920"/>
      <c r="I71" s="920"/>
      <c r="J71" s="920"/>
      <c r="K71" s="920"/>
      <c r="L71" s="920"/>
      <c r="M71" s="920"/>
      <c r="N71" s="920"/>
      <c r="O71" s="49"/>
      <c r="P71" s="49"/>
      <c r="Q71" s="49"/>
      <c r="R71" s="49"/>
      <c r="S71" s="49"/>
      <c r="T71" s="49"/>
      <c r="U71" s="55"/>
      <c r="V71" s="55"/>
      <c r="W71" s="55"/>
      <c r="X71" s="55"/>
      <c r="Y71" s="55"/>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row>
    <row r="72" spans="1:50" ht="36.75" customHeight="1">
      <c r="A72" s="48"/>
      <c r="B72" s="920"/>
      <c r="C72" s="920"/>
      <c r="D72" s="920"/>
      <c r="E72" s="920"/>
      <c r="F72" s="920"/>
      <c r="G72" s="920"/>
      <c r="H72" s="920"/>
      <c r="I72" s="920"/>
      <c r="J72" s="920"/>
      <c r="K72" s="920"/>
      <c r="L72" s="920"/>
      <c r="M72" s="920"/>
      <c r="N72" s="49"/>
      <c r="O72" s="49"/>
      <c r="P72" s="49"/>
      <c r="Q72" s="49"/>
      <c r="R72" s="49"/>
      <c r="S72" s="49"/>
      <c r="T72" s="49"/>
      <c r="U72" s="56"/>
      <c r="V72" s="56"/>
      <c r="W72" s="56"/>
      <c r="X72" s="56"/>
      <c r="Y72" s="56"/>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row>
    <row r="73" spans="1:50" ht="36" customHeight="1">
      <c r="A73" s="57" t="s">
        <v>94</v>
      </c>
      <c r="B73" s="921"/>
      <c r="C73" s="921"/>
      <c r="D73" s="921"/>
      <c r="E73" s="921"/>
      <c r="F73" s="921"/>
      <c r="G73" s="921"/>
      <c r="H73" s="921"/>
      <c r="I73" s="921"/>
      <c r="J73" s="921"/>
      <c r="K73" s="921"/>
      <c r="L73" s="921"/>
      <c r="M73" s="921"/>
      <c r="N73" s="58"/>
      <c r="O73" s="58"/>
      <c r="P73" s="58"/>
      <c r="Q73" s="58"/>
      <c r="R73" s="58"/>
      <c r="S73" s="58"/>
      <c r="T73" s="58"/>
      <c r="U73" s="51"/>
      <c r="V73" s="51"/>
      <c r="W73" s="51"/>
      <c r="X73" s="51"/>
      <c r="Y73" s="51"/>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row>
    <row r="74" spans="1:50" ht="41.25" customHeight="1">
      <c r="A74" s="48"/>
      <c r="B74" s="930"/>
      <c r="C74" s="930"/>
      <c r="D74" s="930"/>
      <c r="E74" s="930"/>
      <c r="F74" s="930"/>
      <c r="G74" s="930"/>
      <c r="H74" s="930"/>
      <c r="I74" s="930"/>
      <c r="J74" s="930"/>
      <c r="K74" s="930"/>
      <c r="L74" s="930"/>
      <c r="M74" s="930"/>
      <c r="N74" s="930"/>
      <c r="O74" s="930"/>
      <c r="P74" s="930"/>
      <c r="Q74" s="930"/>
      <c r="R74" s="930"/>
      <c r="S74" s="930"/>
      <c r="T74" s="930"/>
      <c r="U74" s="930"/>
      <c r="V74" s="51"/>
      <c r="W74" s="51"/>
      <c r="X74" s="51"/>
      <c r="Y74" s="51"/>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row>
    <row r="75" spans="1:50" ht="42" customHeight="1">
      <c r="A75" s="48"/>
      <c r="B75" s="930"/>
      <c r="C75" s="930"/>
      <c r="D75" s="930"/>
      <c r="E75" s="930"/>
      <c r="F75" s="930"/>
      <c r="G75" s="930"/>
      <c r="H75" s="930"/>
      <c r="I75" s="930"/>
      <c r="J75" s="930"/>
      <c r="K75" s="930"/>
      <c r="L75" s="930"/>
      <c r="M75" s="930"/>
      <c r="N75" s="930"/>
      <c r="O75" s="930"/>
      <c r="P75" s="930"/>
      <c r="Q75" s="930"/>
      <c r="R75" s="930"/>
      <c r="S75" s="930"/>
      <c r="T75" s="930"/>
      <c r="U75" s="930"/>
      <c r="V75" s="51"/>
      <c r="W75" s="51"/>
      <c r="X75" s="51"/>
      <c r="Y75" s="51"/>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row>
    <row r="76" spans="1:50" ht="39" customHeight="1">
      <c r="A76" s="39"/>
      <c r="B76" s="927"/>
      <c r="C76" s="927"/>
      <c r="D76" s="927"/>
      <c r="E76" s="927"/>
      <c r="F76" s="927"/>
      <c r="G76" s="927"/>
      <c r="H76" s="927"/>
      <c r="I76" s="927"/>
      <c r="J76" s="927"/>
      <c r="K76" s="927"/>
      <c r="L76" s="927"/>
      <c r="M76" s="927"/>
      <c r="N76" s="927"/>
      <c r="O76" s="927"/>
      <c r="P76" s="59"/>
      <c r="Q76" s="59"/>
      <c r="R76" s="59"/>
      <c r="S76" s="59"/>
      <c r="T76" s="59"/>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row>
    <row r="77" spans="1:50" ht="55.5" customHeight="1">
      <c r="A77" s="39"/>
      <c r="B77" s="931"/>
      <c r="C77" s="932"/>
      <c r="D77" s="932"/>
      <c r="E77" s="932"/>
      <c r="F77" s="932"/>
      <c r="G77" s="932"/>
      <c r="H77" s="932"/>
      <c r="I77" s="932"/>
      <c r="J77" s="932"/>
      <c r="K77" s="932"/>
      <c r="L77" s="932"/>
      <c r="M77" s="932"/>
      <c r="N77" s="932"/>
      <c r="O77" s="932"/>
      <c r="P77" s="932"/>
      <c r="Q77" s="932"/>
      <c r="R77" s="932"/>
      <c r="S77" s="932"/>
      <c r="T77" s="932"/>
      <c r="U77" s="93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row>
    <row r="78" spans="1:20" ht="30">
      <c r="A78" s="39"/>
      <c r="B78" s="11"/>
      <c r="C78" s="11"/>
      <c r="D78" s="11"/>
      <c r="E78" s="928"/>
      <c r="F78" s="928"/>
      <c r="G78" s="928"/>
      <c r="H78" s="928"/>
      <c r="I78" s="928"/>
      <c r="J78" s="928"/>
      <c r="K78" s="928"/>
      <c r="L78" s="928"/>
      <c r="M78" s="928"/>
      <c r="N78" s="928"/>
      <c r="O78" s="928"/>
      <c r="P78" s="928"/>
      <c r="Q78" s="928"/>
      <c r="R78" s="928"/>
      <c r="S78" s="928"/>
      <c r="T78" s="928"/>
    </row>
    <row r="79" spans="1:20" ht="30">
      <c r="A79" s="39"/>
      <c r="B79" s="39"/>
      <c r="C79" s="39"/>
      <c r="D79" s="39"/>
      <c r="E79" s="39"/>
      <c r="F79" s="39"/>
      <c r="G79" s="39"/>
      <c r="H79" s="39"/>
      <c r="I79" s="39"/>
      <c r="J79" s="39"/>
      <c r="K79" s="39"/>
      <c r="L79" s="39"/>
      <c r="M79" s="39"/>
      <c r="N79" s="39"/>
      <c r="O79" s="39"/>
      <c r="P79" s="39"/>
      <c r="Q79" s="39"/>
      <c r="R79" s="39"/>
      <c r="S79" s="39"/>
      <c r="T79" s="39"/>
    </row>
    <row r="80" spans="1:20" ht="30">
      <c r="A80" s="39"/>
      <c r="B80" s="39"/>
      <c r="C80" s="39"/>
      <c r="D80" s="39"/>
      <c r="E80" s="39"/>
      <c r="F80" s="39"/>
      <c r="G80" s="39"/>
      <c r="H80" s="39"/>
      <c r="I80" s="39"/>
      <c r="J80" s="39"/>
      <c r="K80" s="39"/>
      <c r="L80" s="39"/>
      <c r="M80" s="39"/>
      <c r="N80" s="39"/>
      <c r="O80" s="39"/>
      <c r="P80" s="39"/>
      <c r="Q80" s="39"/>
      <c r="R80" s="39"/>
      <c r="S80" s="39"/>
      <c r="T80" s="39"/>
    </row>
    <row r="81" spans="2:20" ht="30">
      <c r="B81" s="11"/>
      <c r="C81" s="11"/>
      <c r="D81" s="11"/>
      <c r="E81" s="11"/>
      <c r="F81" s="11"/>
      <c r="G81" s="11"/>
      <c r="H81" s="11"/>
      <c r="I81" s="11"/>
      <c r="J81" s="11"/>
      <c r="K81" s="11"/>
      <c r="L81" s="11"/>
      <c r="M81" s="11"/>
      <c r="N81" s="11"/>
      <c r="O81" s="11"/>
      <c r="P81" s="11"/>
      <c r="Q81" s="11"/>
      <c r="R81" s="11"/>
      <c r="S81" s="11"/>
      <c r="T81" s="11"/>
    </row>
    <row r="82" spans="2:20" ht="30">
      <c r="B82" s="11"/>
      <c r="C82" s="11"/>
      <c r="D82" s="11"/>
      <c r="E82" s="11"/>
      <c r="F82" s="11"/>
      <c r="G82" s="11"/>
      <c r="H82" s="11"/>
      <c r="I82" s="11"/>
      <c r="J82" s="11"/>
      <c r="K82" s="11"/>
      <c r="L82" s="11"/>
      <c r="M82" s="11"/>
      <c r="N82" s="11"/>
      <c r="O82" s="11"/>
      <c r="P82" s="11"/>
      <c r="Q82" s="11"/>
      <c r="R82" s="11"/>
      <c r="S82" s="11"/>
      <c r="T82" s="11"/>
    </row>
    <row r="83" spans="2:20" ht="30">
      <c r="B83" s="11"/>
      <c r="C83" s="11"/>
      <c r="D83" s="11"/>
      <c r="E83" s="11"/>
      <c r="F83" s="11"/>
      <c r="G83" s="11"/>
      <c r="H83" s="11"/>
      <c r="I83" s="11"/>
      <c r="J83" s="11"/>
      <c r="K83" s="11"/>
      <c r="L83" s="11"/>
      <c r="M83" s="11"/>
      <c r="N83" s="11"/>
      <c r="O83" s="11"/>
      <c r="P83" s="11"/>
      <c r="Q83" s="11"/>
      <c r="R83" s="11"/>
      <c r="S83" s="11"/>
      <c r="T83" s="11"/>
    </row>
    <row r="84" spans="2:20" ht="30">
      <c r="B84" s="11"/>
      <c r="C84" s="11"/>
      <c r="D84" s="11"/>
      <c r="E84" s="11"/>
      <c r="F84" s="11"/>
      <c r="G84" s="11"/>
      <c r="H84" s="11"/>
      <c r="I84" s="11"/>
      <c r="J84" s="11"/>
      <c r="K84" s="11"/>
      <c r="L84" s="11"/>
      <c r="M84" s="11"/>
      <c r="N84" s="11"/>
      <c r="O84" s="11"/>
      <c r="P84" s="11"/>
      <c r="Q84" s="11"/>
      <c r="R84" s="11"/>
      <c r="S84" s="11"/>
      <c r="T84" s="11"/>
    </row>
    <row r="85" ht="30">
      <c r="B85" s="40"/>
    </row>
    <row r="86" ht="30">
      <c r="B86" s="41"/>
    </row>
    <row r="87" ht="30">
      <c r="B87" s="42"/>
    </row>
    <row r="88" ht="30">
      <c r="B88" s="42"/>
    </row>
    <row r="89" ht="30">
      <c r="B89" s="43"/>
    </row>
    <row r="90" ht="30">
      <c r="B90" s="44"/>
    </row>
  </sheetData>
  <sheetProtection/>
  <mergeCells count="56">
    <mergeCell ref="E78:T78"/>
    <mergeCell ref="B68:J68"/>
    <mergeCell ref="B69:Q69"/>
    <mergeCell ref="B70:J70"/>
    <mergeCell ref="B67:K67"/>
    <mergeCell ref="B63:U63"/>
    <mergeCell ref="B74:U74"/>
    <mergeCell ref="B75:U75"/>
    <mergeCell ref="B76:O76"/>
    <mergeCell ref="B77:U77"/>
    <mergeCell ref="B71:N71"/>
    <mergeCell ref="B72:M72"/>
    <mergeCell ref="B73:M73"/>
    <mergeCell ref="A60:B60"/>
    <mergeCell ref="B62:T62"/>
    <mergeCell ref="B64:I64"/>
    <mergeCell ref="B65:AX65"/>
    <mergeCell ref="B66:K66"/>
    <mergeCell ref="A53:B56"/>
    <mergeCell ref="C53:L53"/>
    <mergeCell ref="M53:T53"/>
    <mergeCell ref="C54:G54"/>
    <mergeCell ref="H54:L54"/>
    <mergeCell ref="M54:P54"/>
    <mergeCell ref="Q54:T54"/>
    <mergeCell ref="C55:C56"/>
    <mergeCell ref="I5:I6"/>
    <mergeCell ref="D55:G55"/>
    <mergeCell ref="H55:H56"/>
    <mergeCell ref="I55:I56"/>
    <mergeCell ref="J55:L55"/>
    <mergeCell ref="C52:T52"/>
    <mergeCell ref="H5:H6"/>
    <mergeCell ref="M55:M56"/>
    <mergeCell ref="N55:P55"/>
    <mergeCell ref="Q55:T55"/>
    <mergeCell ref="A48:B48"/>
    <mergeCell ref="A50:B50"/>
    <mergeCell ref="N5:P5"/>
    <mergeCell ref="Q5:T5"/>
    <mergeCell ref="A3:B6"/>
    <mergeCell ref="C3:L3"/>
    <mergeCell ref="M3:T3"/>
    <mergeCell ref="M4:P4"/>
    <mergeCell ref="C5:C6"/>
    <mergeCell ref="D5:G5"/>
    <mergeCell ref="A2:T2"/>
    <mergeCell ref="A1:B1"/>
    <mergeCell ref="C1:D1"/>
    <mergeCell ref="A51:B51"/>
    <mergeCell ref="A52:B52"/>
    <mergeCell ref="C4:G4"/>
    <mergeCell ref="Q4:T4"/>
    <mergeCell ref="J5:L5"/>
    <mergeCell ref="M5:M6"/>
    <mergeCell ref="H4:L4"/>
  </mergeCells>
  <printOptions/>
  <pageMargins left="0" right="0" top="0" bottom="0" header="0" footer="0"/>
  <pageSetup horizontalDpi="600" verticalDpi="600" orientation="landscape" paperSize="9" scale="23" r:id="rId4"/>
  <rowBreaks count="1" manualBreakCount="1">
    <brk id="50" max="27" man="1"/>
  </rowBreaks>
  <drawing r:id="rId3"/>
  <legacyDrawing r:id="rId2"/>
</worksheet>
</file>

<file path=xl/worksheets/sheet9.xml><?xml version="1.0" encoding="utf-8"?>
<worksheet xmlns="http://schemas.openxmlformats.org/spreadsheetml/2006/main" xmlns:r="http://schemas.openxmlformats.org/officeDocument/2006/relationships">
  <sheetPr codeName="Sheet8"/>
  <dimension ref="A1:AV86"/>
  <sheetViews>
    <sheetView zoomScale="25" zoomScaleNormal="25" zoomScaleSheetLayoutView="29" zoomScalePageLayoutView="0" workbookViewId="0" topLeftCell="A25">
      <selection activeCell="A1" sqref="A1:T44"/>
    </sheetView>
  </sheetViews>
  <sheetFormatPr defaultColWidth="9.140625" defaultRowHeight="12.75"/>
  <cols>
    <col min="1" max="1" width="15.7109375" style="12" customWidth="1"/>
    <col min="2" max="2" width="120.7109375" style="12" customWidth="1"/>
    <col min="3" max="20" width="28.7109375" style="12" customWidth="1"/>
    <col min="21" max="23" width="9.140625" style="12" customWidth="1"/>
    <col min="24" max="24" width="18.8515625" style="12" bestFit="1" customWidth="1"/>
    <col min="25" max="16384" width="9.140625" style="12" customWidth="1"/>
  </cols>
  <sheetData>
    <row r="1" spans="1:23" ht="106.5" customHeight="1">
      <c r="A1" s="1367" t="s">
        <v>153</v>
      </c>
      <c r="B1" s="1367"/>
      <c r="C1" s="1367"/>
      <c r="D1" s="1367"/>
      <c r="E1" s="1367"/>
      <c r="F1" s="1367"/>
      <c r="G1" s="1367"/>
      <c r="H1" s="1367"/>
      <c r="I1" s="1368"/>
      <c r="J1" s="1368"/>
      <c r="K1" s="1368"/>
      <c r="L1" s="1368"/>
      <c r="M1" s="1368"/>
      <c r="N1" s="1368"/>
      <c r="O1" s="1368"/>
      <c r="P1" s="1368"/>
      <c r="Q1" s="1368"/>
      <c r="R1" s="1369"/>
      <c r="S1" s="1369"/>
      <c r="T1" s="1369"/>
      <c r="W1" s="12" t="s">
        <v>47</v>
      </c>
    </row>
    <row r="2" spans="1:20" ht="63" customHeight="1" thickBot="1">
      <c r="A2" s="1370"/>
      <c r="B2" s="1371" t="s">
        <v>173</v>
      </c>
      <c r="C2" s="1371"/>
      <c r="D2" s="1371"/>
      <c r="E2" s="1371"/>
      <c r="F2" s="1371"/>
      <c r="G2" s="1371"/>
      <c r="H2" s="1371"/>
      <c r="I2" s="1371"/>
      <c r="J2" s="1371"/>
      <c r="K2" s="1371"/>
      <c r="L2" s="1371"/>
      <c r="M2" s="1371"/>
      <c r="N2" s="1371"/>
      <c r="O2" s="1371"/>
      <c r="P2" s="1371"/>
      <c r="Q2" s="1371"/>
      <c r="R2" s="1371"/>
      <c r="S2" s="1371"/>
      <c r="T2" s="1371"/>
    </row>
    <row r="3" spans="1:20" s="13" customFormat="1" ht="58.5" customHeight="1" thickTop="1">
      <c r="A3" s="1372" t="s">
        <v>0</v>
      </c>
      <c r="B3" s="1373"/>
      <c r="C3" s="1374" t="s">
        <v>1</v>
      </c>
      <c r="D3" s="1375"/>
      <c r="E3" s="1375"/>
      <c r="F3" s="1375"/>
      <c r="G3" s="1375"/>
      <c r="H3" s="1375"/>
      <c r="I3" s="1375"/>
      <c r="J3" s="1375"/>
      <c r="K3" s="1375"/>
      <c r="L3" s="1376"/>
      <c r="M3" s="1374" t="s">
        <v>2</v>
      </c>
      <c r="N3" s="1375"/>
      <c r="O3" s="1375"/>
      <c r="P3" s="1375"/>
      <c r="Q3" s="1375"/>
      <c r="R3" s="1375"/>
      <c r="S3" s="1375"/>
      <c r="T3" s="1377"/>
    </row>
    <row r="4" spans="1:20" s="13" customFormat="1" ht="57" customHeight="1">
      <c r="A4" s="1378"/>
      <c r="B4" s="1379"/>
      <c r="C4" s="1380" t="s">
        <v>3</v>
      </c>
      <c r="D4" s="1381"/>
      <c r="E4" s="1381"/>
      <c r="F4" s="1381"/>
      <c r="G4" s="1382"/>
      <c r="H4" s="1380" t="s">
        <v>4</v>
      </c>
      <c r="I4" s="1381"/>
      <c r="J4" s="1381"/>
      <c r="K4" s="1381"/>
      <c r="L4" s="1382"/>
      <c r="M4" s="1380" t="s">
        <v>5</v>
      </c>
      <c r="N4" s="1381"/>
      <c r="O4" s="1381"/>
      <c r="P4" s="1382"/>
      <c r="Q4" s="1380" t="s">
        <v>40</v>
      </c>
      <c r="R4" s="1381"/>
      <c r="S4" s="1381"/>
      <c r="T4" s="1383"/>
    </row>
    <row r="5" spans="1:20" s="13" customFormat="1" ht="69.75" customHeight="1">
      <c r="A5" s="1378"/>
      <c r="B5" s="1379"/>
      <c r="C5" s="1384" t="s">
        <v>7</v>
      </c>
      <c r="D5" s="1380" t="s">
        <v>8</v>
      </c>
      <c r="E5" s="1381"/>
      <c r="F5" s="1381"/>
      <c r="G5" s="1382"/>
      <c r="H5" s="1384" t="s">
        <v>9</v>
      </c>
      <c r="I5" s="1384" t="s">
        <v>10</v>
      </c>
      <c r="J5" s="1380" t="s">
        <v>11</v>
      </c>
      <c r="K5" s="1381"/>
      <c r="L5" s="1382"/>
      <c r="M5" s="1384" t="s">
        <v>36</v>
      </c>
      <c r="N5" s="1380" t="s">
        <v>12</v>
      </c>
      <c r="O5" s="1381"/>
      <c r="P5" s="1382"/>
      <c r="Q5" s="1380" t="s">
        <v>11</v>
      </c>
      <c r="R5" s="1381"/>
      <c r="S5" s="1381"/>
      <c r="T5" s="1383"/>
    </row>
    <row r="6" spans="1:20" s="13" customFormat="1" ht="358.5" customHeight="1" thickBot="1">
      <c r="A6" s="1385"/>
      <c r="B6" s="1386"/>
      <c r="C6" s="1387"/>
      <c r="D6" s="1388" t="s">
        <v>13</v>
      </c>
      <c r="E6" s="1388" t="s">
        <v>14</v>
      </c>
      <c r="F6" s="1388" t="s">
        <v>15</v>
      </c>
      <c r="G6" s="1388" t="s">
        <v>16</v>
      </c>
      <c r="H6" s="1387"/>
      <c r="I6" s="1387"/>
      <c r="J6" s="1388" t="s">
        <v>17</v>
      </c>
      <c r="K6" s="1388" t="s">
        <v>18</v>
      </c>
      <c r="L6" s="1388" t="s">
        <v>19</v>
      </c>
      <c r="M6" s="1387"/>
      <c r="N6" s="1388" t="s">
        <v>20</v>
      </c>
      <c r="O6" s="1388" t="s">
        <v>21</v>
      </c>
      <c r="P6" s="1388" t="s">
        <v>22</v>
      </c>
      <c r="Q6" s="1388" t="s">
        <v>23</v>
      </c>
      <c r="R6" s="1388" t="s">
        <v>24</v>
      </c>
      <c r="S6" s="1388" t="s">
        <v>25</v>
      </c>
      <c r="T6" s="1389" t="s">
        <v>37</v>
      </c>
    </row>
    <row r="7" spans="1:20" s="105" customFormat="1" ht="49.5" customHeight="1" thickBot="1" thickTop="1">
      <c r="A7" s="546">
        <v>1</v>
      </c>
      <c r="B7" s="1390" t="s">
        <v>26</v>
      </c>
      <c r="C7" s="500">
        <v>4</v>
      </c>
      <c r="D7" s="710">
        <v>4.5</v>
      </c>
      <c r="E7" s="710">
        <v>5</v>
      </c>
      <c r="F7" s="710">
        <v>5.75</v>
      </c>
      <c r="G7" s="710"/>
      <c r="H7" s="710"/>
      <c r="I7" s="710"/>
      <c r="J7" s="710">
        <v>9</v>
      </c>
      <c r="K7" s="710">
        <v>10</v>
      </c>
      <c r="L7" s="710">
        <v>11</v>
      </c>
      <c r="M7" s="710">
        <v>1</v>
      </c>
      <c r="N7" s="710">
        <v>1.5</v>
      </c>
      <c r="O7" s="710">
        <v>1.75</v>
      </c>
      <c r="P7" s="1391">
        <v>3.25</v>
      </c>
      <c r="Q7" s="710"/>
      <c r="R7" s="710">
        <v>8</v>
      </c>
      <c r="S7" s="710">
        <v>9</v>
      </c>
      <c r="T7" s="1392">
        <v>10</v>
      </c>
    </row>
    <row r="8" spans="1:20" s="105" customFormat="1" ht="49.5" customHeight="1" thickTop="1">
      <c r="A8" s="546">
        <v>2</v>
      </c>
      <c r="B8" s="1390" t="s">
        <v>42</v>
      </c>
      <c r="C8" s="679">
        <v>3.5</v>
      </c>
      <c r="D8" s="679">
        <v>4.5</v>
      </c>
      <c r="E8" s="679">
        <v>5</v>
      </c>
      <c r="F8" s="679">
        <v>6.5</v>
      </c>
      <c r="G8" s="1263"/>
      <c r="H8" s="710">
        <v>8</v>
      </c>
      <c r="I8" s="710">
        <v>8</v>
      </c>
      <c r="J8" s="679">
        <v>10</v>
      </c>
      <c r="K8" s="679">
        <v>11</v>
      </c>
      <c r="L8" s="679">
        <v>12</v>
      </c>
      <c r="M8" s="679">
        <v>1</v>
      </c>
      <c r="N8" s="679">
        <v>1.5</v>
      </c>
      <c r="O8" s="679">
        <v>1.5</v>
      </c>
      <c r="P8" s="679">
        <v>2.5</v>
      </c>
      <c r="Q8" s="679">
        <v>9</v>
      </c>
      <c r="R8" s="679">
        <v>10</v>
      </c>
      <c r="S8" s="679">
        <v>10</v>
      </c>
      <c r="T8" s="679">
        <v>11</v>
      </c>
    </row>
    <row r="9" spans="1:20" s="105" customFormat="1" ht="49.5" customHeight="1">
      <c r="A9" s="546">
        <v>3</v>
      </c>
      <c r="B9" s="1393" t="s">
        <v>41</v>
      </c>
      <c r="C9" s="689">
        <v>1</v>
      </c>
      <c r="D9" s="689">
        <v>1.5</v>
      </c>
      <c r="E9" s="689">
        <v>2.5</v>
      </c>
      <c r="F9" s="689"/>
      <c r="G9" s="689"/>
      <c r="H9" s="689">
        <v>10</v>
      </c>
      <c r="I9" s="689"/>
      <c r="J9" s="689">
        <v>10</v>
      </c>
      <c r="K9" s="689">
        <v>10</v>
      </c>
      <c r="L9" s="689">
        <v>10</v>
      </c>
      <c r="M9" s="689">
        <v>0.25</v>
      </c>
      <c r="N9" s="689">
        <v>0.5</v>
      </c>
      <c r="O9" s="689">
        <v>0.75</v>
      </c>
      <c r="P9" s="689"/>
      <c r="Q9" s="689">
        <v>7.5</v>
      </c>
      <c r="R9" s="689">
        <v>7.5</v>
      </c>
      <c r="S9" s="689">
        <v>7.5</v>
      </c>
      <c r="T9" s="689"/>
    </row>
    <row r="10" spans="1:30" s="105" customFormat="1" ht="49.5" customHeight="1">
      <c r="A10" s="546">
        <v>4</v>
      </c>
      <c r="B10" s="545" t="s">
        <v>59</v>
      </c>
      <c r="C10" s="675">
        <v>2.5</v>
      </c>
      <c r="D10" s="675">
        <v>3</v>
      </c>
      <c r="E10" s="675">
        <v>3</v>
      </c>
      <c r="F10" s="675"/>
      <c r="G10" s="675"/>
      <c r="H10" s="675">
        <v>10</v>
      </c>
      <c r="I10" s="675"/>
      <c r="J10" s="675">
        <v>8</v>
      </c>
      <c r="K10" s="675">
        <v>9</v>
      </c>
      <c r="L10" s="675">
        <v>10</v>
      </c>
      <c r="M10" s="675">
        <v>1</v>
      </c>
      <c r="N10" s="675">
        <v>1.5</v>
      </c>
      <c r="O10" s="675">
        <v>1.5</v>
      </c>
      <c r="P10" s="675"/>
      <c r="Q10" s="675">
        <v>9</v>
      </c>
      <c r="R10" s="675">
        <v>10</v>
      </c>
      <c r="S10" s="675"/>
      <c r="T10" s="675">
        <v>11</v>
      </c>
      <c r="AD10" s="106"/>
    </row>
    <row r="11" spans="1:20" s="105" customFormat="1" ht="49.5" customHeight="1">
      <c r="A11" s="546">
        <v>5</v>
      </c>
      <c r="B11" s="545" t="s">
        <v>29</v>
      </c>
      <c r="C11" s="675">
        <f>'[3]التجاري العراقي 5'!$C$14:$T$14</f>
        <v>0.25</v>
      </c>
      <c r="D11" s="675"/>
      <c r="E11" s="675"/>
      <c r="F11" s="675"/>
      <c r="G11" s="675"/>
      <c r="H11" s="675">
        <f>'[3]التجاري العراقي 5'!$C$14:$T$14</f>
        <v>12</v>
      </c>
      <c r="I11" s="675"/>
      <c r="J11" s="675">
        <f>'[3]التجاري العراقي 5'!$C$14:$T$14</f>
        <v>12</v>
      </c>
      <c r="K11" s="675">
        <f>'[3]التجاري العراقي 5'!$C$14:$T$14</f>
        <v>12</v>
      </c>
      <c r="L11" s="675">
        <f>'[3]التجاري العراقي 5'!$C$14:$T$14</f>
        <v>12</v>
      </c>
      <c r="M11" s="675"/>
      <c r="N11" s="675"/>
      <c r="O11" s="675"/>
      <c r="P11" s="675"/>
      <c r="Q11" s="675">
        <f>'[3]التجاري العراقي 5'!$C$14:$T$14</f>
        <v>12</v>
      </c>
      <c r="R11" s="675">
        <f>'[3]التجاري العراقي 5'!$C$14:$T$14</f>
        <v>12</v>
      </c>
      <c r="S11" s="675">
        <f>'[3]التجاري العراقي 5'!$C$14:$T$14</f>
        <v>12</v>
      </c>
      <c r="T11" s="675">
        <f>'[3]التجاري العراقي 5'!$C$14:$T$14</f>
        <v>12</v>
      </c>
    </row>
    <row r="12" spans="1:20" s="105" customFormat="1" ht="49.5" customHeight="1">
      <c r="A12" s="546">
        <v>6</v>
      </c>
      <c r="B12" s="1390" t="s">
        <v>60</v>
      </c>
      <c r="C12" s="675">
        <f>'[3]الشرق الاوسط 6'!$C$14:$T$14</f>
        <v>4</v>
      </c>
      <c r="D12" s="675">
        <f>'[3]الشرق الاوسط 6'!$C$14:$T$14</f>
        <v>4.5</v>
      </c>
      <c r="E12" s="675">
        <f>'[3]الشرق الاوسط 6'!$C$14:$T$14</f>
        <v>5</v>
      </c>
      <c r="F12" s="675">
        <f>'[3]الشرق الاوسط 6'!$C$14:$T$14</f>
        <v>6</v>
      </c>
      <c r="G12" s="675"/>
      <c r="H12" s="675">
        <f>'[3]الشرق الاوسط 6'!$C$14:$T$14</f>
        <v>16</v>
      </c>
      <c r="I12" s="675"/>
      <c r="J12" s="675">
        <f>'[3]الشرق الاوسط 6'!$C$14:$T$14</f>
        <v>15</v>
      </c>
      <c r="K12" s="675">
        <f>'[3]الشرق الاوسط 6'!$C$14:$T$14</f>
        <v>16</v>
      </c>
      <c r="L12" s="675">
        <f>'[3]الشرق الاوسط 6'!$C$14:$T$14</f>
        <v>16</v>
      </c>
      <c r="M12" s="675">
        <f>'[3]الشرق الاوسط 6'!$C$14:$T$14</f>
        <v>2</v>
      </c>
      <c r="N12" s="675">
        <f>'[3]الشرق الاوسط 6'!$C$14:$T$14</f>
        <v>2.5</v>
      </c>
      <c r="O12" s="675">
        <f>'[3]الشرق الاوسط 6'!$C$14:$T$14</f>
        <v>3</v>
      </c>
      <c r="P12" s="675">
        <f>'[3]الشرق الاوسط 6'!$C$14:$T$14</f>
        <v>3.5</v>
      </c>
      <c r="Q12" s="675">
        <f>'[3]الشرق الاوسط 6'!$C$14:$T$14</f>
        <v>14</v>
      </c>
      <c r="R12" s="675">
        <f>'[3]الشرق الاوسط 6'!$C$14:$T$14</f>
        <v>15</v>
      </c>
      <c r="S12" s="675">
        <f>'[3]الشرق الاوسط 6'!$C$14:$T$14</f>
        <v>15</v>
      </c>
      <c r="T12" s="675"/>
    </row>
    <row r="13" spans="1:20" s="105" customFormat="1" ht="49.5" customHeight="1">
      <c r="A13" s="546">
        <v>7</v>
      </c>
      <c r="B13" s="545" t="s">
        <v>30</v>
      </c>
      <c r="C13" s="675">
        <f>'[3]الاستثمار العراقي 7'!$C$14:$Q$14</f>
        <v>4</v>
      </c>
      <c r="D13" s="675">
        <f>'[3]الاستثمار العراقي 7'!$C$14:$Q$14</f>
        <v>4</v>
      </c>
      <c r="E13" s="675">
        <f>'[3]الاستثمار العراقي 7'!$C$14:$Q$14</f>
        <v>4.5</v>
      </c>
      <c r="F13" s="675"/>
      <c r="G13" s="675"/>
      <c r="H13" s="675">
        <f>'[3]الاستثمار العراقي 7'!$C$14:$Q$14</f>
        <v>14</v>
      </c>
      <c r="I13" s="675">
        <f>'[3]الاستثمار العراقي 7'!$C$14:$Q$14</f>
        <v>14</v>
      </c>
      <c r="J13" s="675"/>
      <c r="K13" s="675"/>
      <c r="L13" s="675"/>
      <c r="M13" s="675">
        <f>'[3]الاستثمار العراقي 7'!$C$14:$Q$14</f>
        <v>1.75</v>
      </c>
      <c r="N13" s="675">
        <f>'[3]الاستثمار العراقي 7'!$C$14:$Q$14</f>
        <v>2</v>
      </c>
      <c r="O13" s="675">
        <f>'[3]الاستثمار العراقي 7'!$C$14:$Q$14</f>
        <v>2.5</v>
      </c>
      <c r="P13" s="675"/>
      <c r="Q13" s="675">
        <f>'[3]الاستثمار العراقي 7'!$C$14:$Q$14</f>
        <v>12</v>
      </c>
      <c r="R13" s="675"/>
      <c r="S13" s="675"/>
      <c r="T13" s="675"/>
    </row>
    <row r="14" spans="1:20" s="105" customFormat="1" ht="49.5" customHeight="1">
      <c r="A14" s="546">
        <v>8</v>
      </c>
      <c r="B14" s="545" t="s">
        <v>61</v>
      </c>
      <c r="C14" s="679">
        <v>4</v>
      </c>
      <c r="D14" s="679">
        <v>4.5</v>
      </c>
      <c r="E14" s="679">
        <v>6</v>
      </c>
      <c r="F14" s="702"/>
      <c r="G14" s="702"/>
      <c r="H14" s="679">
        <v>14</v>
      </c>
      <c r="I14" s="1303"/>
      <c r="J14" s="679">
        <v>13</v>
      </c>
      <c r="K14" s="679">
        <v>14</v>
      </c>
      <c r="L14" s="679"/>
      <c r="M14" s="679">
        <v>3</v>
      </c>
      <c r="N14" s="679">
        <v>3.5</v>
      </c>
      <c r="O14" s="679">
        <v>5</v>
      </c>
      <c r="P14" s="679">
        <v>5</v>
      </c>
      <c r="Q14" s="702"/>
      <c r="R14" s="679">
        <v>14</v>
      </c>
      <c r="S14" s="679">
        <v>15</v>
      </c>
      <c r="T14" s="722"/>
    </row>
    <row r="15" spans="1:20" s="105" customFormat="1" ht="49.5" customHeight="1">
      <c r="A15" s="546">
        <v>9</v>
      </c>
      <c r="B15" s="1390" t="s">
        <v>62</v>
      </c>
      <c r="C15" s="675">
        <v>1</v>
      </c>
      <c r="D15" s="675">
        <v>0.5</v>
      </c>
      <c r="E15" s="675">
        <v>0.5</v>
      </c>
      <c r="F15" s="675">
        <v>0.5</v>
      </c>
      <c r="G15" s="675"/>
      <c r="H15" s="675">
        <v>15</v>
      </c>
      <c r="I15" s="675"/>
      <c r="J15" s="675">
        <v>14</v>
      </c>
      <c r="K15" s="675">
        <v>14</v>
      </c>
      <c r="L15" s="675">
        <v>14</v>
      </c>
      <c r="M15" s="675">
        <v>0.5</v>
      </c>
      <c r="N15" s="675">
        <v>0.5</v>
      </c>
      <c r="O15" s="675">
        <v>0.5</v>
      </c>
      <c r="P15" s="675">
        <v>0.5</v>
      </c>
      <c r="Q15" s="675">
        <v>13</v>
      </c>
      <c r="R15" s="675">
        <v>13</v>
      </c>
      <c r="S15" s="675">
        <v>13</v>
      </c>
      <c r="T15" s="675">
        <v>13</v>
      </c>
    </row>
    <row r="16" spans="1:20" s="105" customFormat="1" ht="49.5" customHeight="1">
      <c r="A16" s="546">
        <v>10</v>
      </c>
      <c r="B16" s="545" t="s">
        <v>63</v>
      </c>
      <c r="C16" s="675">
        <v>3</v>
      </c>
      <c r="D16" s="675">
        <v>3.5</v>
      </c>
      <c r="E16" s="675">
        <v>4</v>
      </c>
      <c r="F16" s="675"/>
      <c r="G16" s="675"/>
      <c r="H16" s="675">
        <v>12</v>
      </c>
      <c r="I16" s="675">
        <v>12</v>
      </c>
      <c r="J16" s="675">
        <v>12</v>
      </c>
      <c r="K16" s="675"/>
      <c r="L16" s="675"/>
      <c r="M16" s="675">
        <v>1.5</v>
      </c>
      <c r="N16" s="675">
        <v>2</v>
      </c>
      <c r="O16" s="675">
        <v>2.5</v>
      </c>
      <c r="P16" s="675">
        <v>2.5</v>
      </c>
      <c r="Q16" s="675">
        <v>12</v>
      </c>
      <c r="R16" s="675"/>
      <c r="S16" s="675"/>
      <c r="T16" s="675"/>
    </row>
    <row r="17" spans="1:20" s="105" customFormat="1" ht="49.5" customHeight="1">
      <c r="A17" s="546">
        <v>11</v>
      </c>
      <c r="B17" s="545" t="s">
        <v>31</v>
      </c>
      <c r="C17" s="675">
        <f>'[3]بابل 11'!$C$14:$Q$14</f>
        <v>6</v>
      </c>
      <c r="D17" s="675"/>
      <c r="E17" s="675">
        <f>'[3]بابل 11'!$C$14:$Q$14</f>
        <v>7</v>
      </c>
      <c r="F17" s="675">
        <f>'[3]بابل 11'!$C$14:$Q$14</f>
        <v>7</v>
      </c>
      <c r="G17" s="675"/>
      <c r="H17" s="675">
        <f>'[3]بابل 11'!$C$14:$Q$14</f>
        <v>16</v>
      </c>
      <c r="I17" s="675">
        <f>'[3]بابل 11'!$C$14:$Q$14</f>
        <v>15</v>
      </c>
      <c r="J17" s="675">
        <f>'[3]بابل 11'!$C$14:$Q$14</f>
        <v>15</v>
      </c>
      <c r="K17" s="675"/>
      <c r="L17" s="675"/>
      <c r="M17" s="675">
        <f>'[3]بابل 11'!$C$14:$Q$14</f>
        <v>4</v>
      </c>
      <c r="N17" s="675"/>
      <c r="O17" s="675">
        <f>'[3]بابل 11'!$C$14:$Q$14</f>
        <v>5</v>
      </c>
      <c r="P17" s="675">
        <f>'[3]بابل 11'!$C$14:$Q$14</f>
        <v>5</v>
      </c>
      <c r="Q17" s="675">
        <f>'[3]بابل 11'!$C$14:$Q$14</f>
        <v>14</v>
      </c>
      <c r="R17" s="675"/>
      <c r="S17" s="675"/>
      <c r="T17" s="675"/>
    </row>
    <row r="18" spans="1:20" s="105" customFormat="1" ht="49.5" customHeight="1">
      <c r="A18" s="1394">
        <v>12</v>
      </c>
      <c r="B18" s="545" t="s">
        <v>32</v>
      </c>
      <c r="C18" s="675">
        <v>4.45</v>
      </c>
      <c r="D18" s="675">
        <v>5.13</v>
      </c>
      <c r="E18" s="675">
        <v>5.38</v>
      </c>
      <c r="F18" s="675"/>
      <c r="G18" s="675"/>
      <c r="H18" s="675">
        <v>13</v>
      </c>
      <c r="I18" s="675">
        <v>13</v>
      </c>
      <c r="J18" s="675">
        <v>13</v>
      </c>
      <c r="K18" s="675">
        <v>14</v>
      </c>
      <c r="L18" s="675">
        <v>15</v>
      </c>
      <c r="M18" s="675">
        <v>2.06</v>
      </c>
      <c r="N18" s="675">
        <v>3.38</v>
      </c>
      <c r="O18" s="675">
        <v>3.63</v>
      </c>
      <c r="P18" s="675"/>
      <c r="Q18" s="675">
        <v>13</v>
      </c>
      <c r="R18" s="675">
        <v>14</v>
      </c>
      <c r="S18" s="675">
        <v>15</v>
      </c>
      <c r="T18" s="675"/>
    </row>
    <row r="19" spans="1:20" s="105" customFormat="1" ht="49.5" customHeight="1">
      <c r="A19" s="547">
        <v>13</v>
      </c>
      <c r="B19" s="548" t="s">
        <v>33</v>
      </c>
      <c r="C19" s="675">
        <f>'[3]الائتمان العراقي 13'!$C$14:$R$14</f>
        <v>1</v>
      </c>
      <c r="D19" s="675">
        <f>'[3]الائتمان العراقي 13'!$C$14:$R$14</f>
        <v>1</v>
      </c>
      <c r="E19" s="675">
        <f>'[3]الائتمان العراقي 13'!$C$14:$R$14</f>
        <v>1.25</v>
      </c>
      <c r="F19" s="675"/>
      <c r="G19" s="675"/>
      <c r="H19" s="675">
        <f>'[3]الائتمان العراقي 13'!$C$14:$R$14</f>
        <v>12</v>
      </c>
      <c r="I19" s="675"/>
      <c r="J19" s="675"/>
      <c r="K19" s="675">
        <f>'[3]الائتمان العراقي 13'!$C$14:$R$14</f>
        <v>11</v>
      </c>
      <c r="L19" s="675"/>
      <c r="M19" s="675"/>
      <c r="N19" s="675"/>
      <c r="O19" s="675"/>
      <c r="P19" s="675"/>
      <c r="Q19" s="675"/>
      <c r="R19" s="675">
        <f>'[3]الائتمان العراقي 13'!$C$14:$R$14</f>
        <v>12</v>
      </c>
      <c r="S19" s="675"/>
      <c r="T19" s="675"/>
    </row>
    <row r="20" spans="1:20" s="105" customFormat="1" ht="49.5" customHeight="1">
      <c r="A20" s="1394">
        <v>14</v>
      </c>
      <c r="B20" s="545" t="s">
        <v>38</v>
      </c>
      <c r="C20" s="701">
        <f>'[3]الاقتصاد 14'!$C$14:$S$14</f>
        <v>0.005</v>
      </c>
      <c r="D20" s="675">
        <f>'[3]الاقتصاد 14'!$C$14:$S$14</f>
        <v>2</v>
      </c>
      <c r="E20" s="675">
        <f>'[3]الاقتصاد 14'!$C$14:$S$14</f>
        <v>3</v>
      </c>
      <c r="F20" s="675">
        <f>'[3]الاقتصاد 14'!$C$14:$S$14</f>
        <v>3.75</v>
      </c>
      <c r="G20" s="675">
        <f>'[3]الاقتصاد 14'!$C$14:$S$14</f>
        <v>3.75</v>
      </c>
      <c r="H20" s="675">
        <f>'[3]الاقتصاد 14'!$C$14:$S$14</f>
        <v>10</v>
      </c>
      <c r="I20" s="675"/>
      <c r="J20" s="675">
        <f>'[3]الاقتصاد 14'!$C$14:$S$14</f>
        <v>12</v>
      </c>
      <c r="K20" s="675">
        <f>'[3]الاقتصاد 14'!$C$14:$S$14</f>
        <v>12</v>
      </c>
      <c r="L20" s="675">
        <f>'[3]الاقتصاد 14'!$C$14:$S$14</f>
        <v>12</v>
      </c>
      <c r="M20" s="697">
        <f>'[3]الاقتصاد 14'!$C$14:$S$14</f>
        <v>0.005</v>
      </c>
      <c r="N20" s="675">
        <f>'[3]الاقتصاد 14'!$C$14:$S$14</f>
        <v>1</v>
      </c>
      <c r="O20" s="675">
        <f>'[3]الاقتصاد 14'!$C$14:$S$14</f>
        <v>2</v>
      </c>
      <c r="P20" s="675">
        <f>'[3]الاقتصاد 14'!$C$14:$S$14</f>
        <v>2.5</v>
      </c>
      <c r="Q20" s="675">
        <f>'[3]الاقتصاد 14'!$C$14:$S$14</f>
        <v>10</v>
      </c>
      <c r="R20" s="675">
        <f>'[3]الاقتصاد 14'!$C$14:$S$14</f>
        <v>10</v>
      </c>
      <c r="S20" s="675">
        <f>'[3]الاقتصاد 14'!$C$14:$S$14</f>
        <v>10</v>
      </c>
      <c r="T20" s="675"/>
    </row>
    <row r="21" spans="1:20" s="105" customFormat="1" ht="49.5" customHeight="1">
      <c r="A21" s="1394">
        <v>15</v>
      </c>
      <c r="B21" s="545" t="s">
        <v>34</v>
      </c>
      <c r="C21" s="710">
        <v>5</v>
      </c>
      <c r="D21" s="710">
        <v>6</v>
      </c>
      <c r="E21" s="710">
        <v>6.5</v>
      </c>
      <c r="F21" s="710">
        <v>9</v>
      </c>
      <c r="G21" s="710"/>
      <c r="H21" s="710">
        <v>18</v>
      </c>
      <c r="I21" s="709">
        <v>12</v>
      </c>
      <c r="J21" s="710">
        <v>10</v>
      </c>
      <c r="K21" s="710"/>
      <c r="L21" s="710">
        <v>13</v>
      </c>
      <c r="M21" s="710">
        <v>3</v>
      </c>
      <c r="N21" s="710">
        <v>4</v>
      </c>
      <c r="O21" s="710">
        <v>4.5</v>
      </c>
      <c r="P21" s="710"/>
      <c r="Q21" s="710">
        <v>11</v>
      </c>
      <c r="R21" s="710">
        <v>10</v>
      </c>
      <c r="S21" s="709">
        <v>10</v>
      </c>
      <c r="T21" s="709"/>
    </row>
    <row r="22" spans="1:20" s="105" customFormat="1" ht="51.75" customHeight="1">
      <c r="A22" s="1394">
        <v>16</v>
      </c>
      <c r="B22" s="1390" t="s">
        <v>64</v>
      </c>
      <c r="C22" s="675">
        <v>3</v>
      </c>
      <c r="D22" s="675"/>
      <c r="E22" s="675">
        <v>4</v>
      </c>
      <c r="F22" s="675">
        <v>5</v>
      </c>
      <c r="G22" s="675"/>
      <c r="H22" s="675">
        <v>15</v>
      </c>
      <c r="I22" s="675">
        <v>14</v>
      </c>
      <c r="J22" s="675">
        <v>14</v>
      </c>
      <c r="K22" s="675">
        <v>15</v>
      </c>
      <c r="L22" s="675"/>
      <c r="M22" s="675">
        <v>1.5</v>
      </c>
      <c r="N22" s="675"/>
      <c r="O22" s="675">
        <v>1.75</v>
      </c>
      <c r="P22" s="675"/>
      <c r="Q22" s="675">
        <v>14</v>
      </c>
      <c r="R22" s="675"/>
      <c r="S22" s="675"/>
      <c r="T22" s="675"/>
    </row>
    <row r="23" spans="1:20" s="105" customFormat="1" ht="49.5" customHeight="1">
      <c r="A23" s="546">
        <v>17</v>
      </c>
      <c r="B23" s="545" t="s">
        <v>65</v>
      </c>
      <c r="C23" s="675">
        <f>'[3]الوركاء 17 '!$C$14:$Q$14</f>
        <v>2.5</v>
      </c>
      <c r="D23" s="675">
        <f>'[3]الوركاء 17 '!$C$14:$Q$14</f>
        <v>4</v>
      </c>
      <c r="E23" s="675">
        <f>'[3]الوركاء 17 '!$C$14:$Q$14</f>
        <v>5.5</v>
      </c>
      <c r="F23" s="675"/>
      <c r="G23" s="675"/>
      <c r="H23" s="675">
        <f>'[3]الوركاء 17 '!$C$14:$Q$14</f>
        <v>25</v>
      </c>
      <c r="I23" s="675">
        <f>'[3]الوركاء 17 '!$C$14:$Q$14</f>
        <v>25</v>
      </c>
      <c r="J23" s="675">
        <f>'[3]الوركاء 17 '!$C$14:$Q$14</f>
        <v>25</v>
      </c>
      <c r="K23" s="675"/>
      <c r="L23" s="675"/>
      <c r="M23" s="675">
        <f>'[3]الوركاء 17 '!$C$14:$Q$14</f>
        <v>1</v>
      </c>
      <c r="N23" s="675"/>
      <c r="O23" s="675"/>
      <c r="P23" s="675"/>
      <c r="Q23" s="675">
        <f>'[3]الوركاء 17 '!$C$14:$Q$14</f>
        <v>25</v>
      </c>
      <c r="R23" s="675"/>
      <c r="S23" s="675"/>
      <c r="T23" s="675"/>
    </row>
    <row r="24" spans="1:20" s="105" customFormat="1" ht="49.5" customHeight="1">
      <c r="A24" s="546">
        <v>18</v>
      </c>
      <c r="B24" s="545" t="s">
        <v>84</v>
      </c>
      <c r="C24" s="675">
        <f>'[3]الشمال 18'!$C$14:$Q$14</f>
        <v>1</v>
      </c>
      <c r="D24" s="675"/>
      <c r="E24" s="675">
        <f>'[3]الشمال 18'!$C$14:$Q$14</f>
        <v>3</v>
      </c>
      <c r="F24" s="675">
        <f>'[3]الشمال 18'!$C$14:$Q$14</f>
        <v>4</v>
      </c>
      <c r="G24" s="675"/>
      <c r="H24" s="675">
        <f>'[3]الشمال 18'!$C$14:$Q$14</f>
        <v>11</v>
      </c>
      <c r="I24" s="675">
        <f>'[3]الشمال 18'!$C$14:$Q$14</f>
        <v>11</v>
      </c>
      <c r="J24" s="675">
        <f>'[3]الشمال 18'!$C$14:$Q$14</f>
        <v>11</v>
      </c>
      <c r="K24" s="675"/>
      <c r="L24" s="675"/>
      <c r="M24" s="675">
        <f>'[3]الشمال 18'!$C$14:$Q$14</f>
        <v>1</v>
      </c>
      <c r="N24" s="675"/>
      <c r="O24" s="675">
        <f>'[3]الشمال 18'!$C$14:$Q$14</f>
        <v>2</v>
      </c>
      <c r="P24" s="675">
        <f>'[3]الشمال 18'!$C$14:$Q$14</f>
        <v>3</v>
      </c>
      <c r="Q24" s="675">
        <f>'[3]الشمال 18'!$C$14:$Q$14</f>
        <v>11</v>
      </c>
      <c r="R24" s="675"/>
      <c r="S24" s="675"/>
      <c r="T24" s="675"/>
    </row>
    <row r="25" spans="1:20" s="105" customFormat="1" ht="49.5" customHeight="1">
      <c r="A25" s="549">
        <v>19</v>
      </c>
      <c r="B25" s="550" t="s">
        <v>44</v>
      </c>
      <c r="C25" s="675">
        <f>'[3]الاتحاد العراقي 19 '!$C$14:$T$14</f>
        <v>8</v>
      </c>
      <c r="D25" s="675">
        <f>'[3]الاتحاد العراقي 19 '!$C$14:$T$14</f>
        <v>9</v>
      </c>
      <c r="E25" s="675">
        <f>'[3]الاتحاد العراقي 19 '!$C$14:$T$14</f>
        <v>10</v>
      </c>
      <c r="F25" s="675"/>
      <c r="G25" s="675"/>
      <c r="H25" s="675">
        <f>'[3]الاتحاد العراقي 19 '!$C$14:$T$14</f>
        <v>14</v>
      </c>
      <c r="I25" s="675">
        <f>'[3]الاتحاد العراقي 19 '!$C$14:$T$14</f>
        <v>14</v>
      </c>
      <c r="J25" s="675">
        <f>'[3]الاتحاد العراقي 19 '!$C$14:$T$14</f>
        <v>12</v>
      </c>
      <c r="K25" s="675">
        <f>'[3]الاتحاد العراقي 19 '!$C$14:$T$14</f>
        <v>13</v>
      </c>
      <c r="L25" s="675"/>
      <c r="M25" s="675">
        <f>'[3]الاتحاد العراقي 19 '!$C$14:$T$14</f>
        <v>2</v>
      </c>
      <c r="N25" s="675">
        <f>'[3]الاتحاد العراقي 19 '!$C$14:$T$14</f>
        <v>2.5</v>
      </c>
      <c r="O25" s="675">
        <f>'[3]الاتحاد العراقي 19 '!$C$14:$T$14</f>
        <v>3</v>
      </c>
      <c r="P25" s="675"/>
      <c r="Q25" s="675">
        <f>'[3]الاتحاد العراقي 19 '!$C$14:$T$14</f>
        <v>13</v>
      </c>
      <c r="R25" s="675"/>
      <c r="S25" s="675"/>
      <c r="T25" s="675"/>
    </row>
    <row r="26" spans="1:20" s="105" customFormat="1" ht="49.5" customHeight="1">
      <c r="A26" s="549">
        <v>20</v>
      </c>
      <c r="B26" s="550" t="s">
        <v>66</v>
      </c>
      <c r="C26" s="675">
        <v>2.5</v>
      </c>
      <c r="D26" s="675">
        <v>4.25</v>
      </c>
      <c r="E26" s="675">
        <v>4.5</v>
      </c>
      <c r="F26" s="675">
        <v>4.75</v>
      </c>
      <c r="G26" s="675"/>
      <c r="H26" s="675">
        <v>16</v>
      </c>
      <c r="I26" s="675">
        <v>16</v>
      </c>
      <c r="J26" s="675">
        <v>12</v>
      </c>
      <c r="K26" s="675"/>
      <c r="L26" s="675"/>
      <c r="M26" s="675">
        <v>1</v>
      </c>
      <c r="N26" s="675">
        <v>1</v>
      </c>
      <c r="O26" s="675">
        <v>1.5</v>
      </c>
      <c r="P26" s="675">
        <v>1.8</v>
      </c>
      <c r="Q26" s="675">
        <v>15</v>
      </c>
      <c r="R26" s="675"/>
      <c r="S26" s="675">
        <v>1.75</v>
      </c>
      <c r="T26" s="675"/>
    </row>
    <row r="27" spans="1:20" s="105" customFormat="1" ht="49.5" customHeight="1">
      <c r="A27" s="549">
        <v>21</v>
      </c>
      <c r="B27" s="550" t="s">
        <v>43</v>
      </c>
      <c r="C27" s="675">
        <v>2.5</v>
      </c>
      <c r="D27" s="675">
        <v>3</v>
      </c>
      <c r="E27" s="675">
        <v>3.35</v>
      </c>
      <c r="F27" s="675">
        <v>3.75</v>
      </c>
      <c r="G27" s="675"/>
      <c r="H27" s="675">
        <v>11</v>
      </c>
      <c r="I27" s="675">
        <v>11</v>
      </c>
      <c r="J27" s="675">
        <v>11</v>
      </c>
      <c r="K27" s="675"/>
      <c r="L27" s="675"/>
      <c r="M27" s="675">
        <v>1</v>
      </c>
      <c r="N27" s="675">
        <v>1.5</v>
      </c>
      <c r="O27" s="675">
        <v>1.75</v>
      </c>
      <c r="P27" s="675">
        <v>2</v>
      </c>
      <c r="Q27" s="675">
        <v>9</v>
      </c>
      <c r="R27" s="675"/>
      <c r="S27" s="675"/>
      <c r="T27" s="675"/>
    </row>
    <row r="28" spans="1:20" s="105" customFormat="1" ht="49.5" customHeight="1">
      <c r="A28" s="549">
        <v>22</v>
      </c>
      <c r="B28" s="553" t="s">
        <v>116</v>
      </c>
      <c r="C28" s="675">
        <f>'[3]الزراعي التركي 22 '!$C$14:$T$14</f>
        <v>2</v>
      </c>
      <c r="D28" s="675">
        <f>'[3]الزراعي التركي 22 '!$C$14:$T$14</f>
        <v>2.5</v>
      </c>
      <c r="E28" s="675">
        <f>'[3]الزراعي التركي 22 '!$C$14:$T$14</f>
        <v>3</v>
      </c>
      <c r="F28" s="675"/>
      <c r="G28" s="675"/>
      <c r="H28" s="675">
        <f>'[3]الزراعي التركي 22 '!$C$14:$T$14</f>
        <v>25</v>
      </c>
      <c r="I28" s="675"/>
      <c r="J28" s="675">
        <f>'[3]الزراعي التركي 22 '!$C$14:$T$14</f>
        <v>27</v>
      </c>
      <c r="K28" s="675"/>
      <c r="L28" s="675"/>
      <c r="M28" s="675">
        <f>'[3]الزراعي التركي 22 '!$C$14:$T$14</f>
        <v>0.5</v>
      </c>
      <c r="N28" s="675">
        <f>'[3]الزراعي التركي 22 '!$C$14:$T$14</f>
        <v>1</v>
      </c>
      <c r="O28" s="675">
        <f>'[3]الزراعي التركي 22 '!$C$14:$T$14</f>
        <v>1</v>
      </c>
      <c r="P28" s="675"/>
      <c r="Q28" s="675">
        <f>'[3]الزراعي التركي 22 '!$C$14:$T$14</f>
        <v>25</v>
      </c>
      <c r="R28" s="675"/>
      <c r="S28" s="675"/>
      <c r="T28" s="675"/>
    </row>
    <row r="29" spans="1:20" s="105" customFormat="1" ht="49.5" customHeight="1">
      <c r="A29" s="547">
        <v>23</v>
      </c>
      <c r="B29" s="548" t="s">
        <v>67</v>
      </c>
      <c r="C29" s="675">
        <f>'[3]الهدى 23'!$C$14:$T$14</f>
        <v>5</v>
      </c>
      <c r="D29" s="675">
        <f>'[3]الهدى 23'!$C$14:$T$14</f>
        <v>6</v>
      </c>
      <c r="E29" s="675">
        <f>'[3]الهدى 23'!$C$14:$T$14</f>
        <v>6.5</v>
      </c>
      <c r="F29" s="675">
        <f>'[3]الهدى 23'!$C$14:$T$14</f>
        <v>6.5</v>
      </c>
      <c r="G29" s="675"/>
      <c r="H29" s="675">
        <f>'[3]الهدى 23'!$C$14:$T$14</f>
        <v>15</v>
      </c>
      <c r="I29" s="675">
        <f>'[3]الهدى 23'!$C$14:$T$14</f>
        <v>15</v>
      </c>
      <c r="J29" s="675">
        <f>'[3]الهدى 23'!$C$14:$T$14</f>
        <v>10.5</v>
      </c>
      <c r="K29" s="675">
        <f>'[3]الهدى 23'!$C$14:$T$14</f>
        <v>11</v>
      </c>
      <c r="L29" s="675"/>
      <c r="M29" s="675">
        <f>'[3]الهدى 23'!$C$14:$T$14</f>
        <v>2.5</v>
      </c>
      <c r="N29" s="675">
        <f>'[3]الهدى 23'!$C$14:$T$14</f>
        <v>3.5</v>
      </c>
      <c r="O29" s="675">
        <f>'[3]الهدى 23'!$C$14:$T$14</f>
        <v>4</v>
      </c>
      <c r="P29" s="675">
        <f>'[3]الهدى 23'!$C$14:$T$14</f>
        <v>4</v>
      </c>
      <c r="Q29" s="675"/>
      <c r="R29" s="675"/>
      <c r="S29" s="675"/>
      <c r="T29" s="675"/>
    </row>
    <row r="30" spans="1:20" s="105" customFormat="1" ht="49.5" customHeight="1">
      <c r="A30" s="547">
        <v>24</v>
      </c>
      <c r="B30" s="550" t="s">
        <v>68</v>
      </c>
      <c r="C30" s="679"/>
      <c r="D30" s="679">
        <v>1.5</v>
      </c>
      <c r="E30" s="679">
        <v>2.38</v>
      </c>
      <c r="F30" s="679">
        <v>3.25</v>
      </c>
      <c r="G30" s="679"/>
      <c r="H30" s="679"/>
      <c r="I30" s="679"/>
      <c r="J30" s="679">
        <v>8</v>
      </c>
      <c r="K30" s="679"/>
      <c r="L30" s="679"/>
      <c r="M30" s="679"/>
      <c r="N30" s="679">
        <v>2</v>
      </c>
      <c r="O30" s="679">
        <v>2.25</v>
      </c>
      <c r="P30" s="679">
        <v>2.5</v>
      </c>
      <c r="Q30" s="679">
        <v>8</v>
      </c>
      <c r="R30" s="679"/>
      <c r="S30" s="679"/>
      <c r="T30" s="679">
        <v>6.5</v>
      </c>
    </row>
    <row r="31" spans="1:20" s="105" customFormat="1" ht="49.5" customHeight="1">
      <c r="A31" s="547">
        <v>25</v>
      </c>
      <c r="B31" s="548" t="s">
        <v>69</v>
      </c>
      <c r="C31" s="675">
        <f>'[3]عبر العراق 25 '!$C$14:$Q$14</f>
        <v>7</v>
      </c>
      <c r="D31" s="675">
        <f>'[3]عبر العراق 25 '!$C$14:$Q$14</f>
        <v>8</v>
      </c>
      <c r="E31" s="675">
        <f>'[3]عبر العراق 25 '!$C$14:$Q$14</f>
        <v>9.25</v>
      </c>
      <c r="F31" s="675">
        <f>'[3]عبر العراق 25 '!$C$14:$Q$14</f>
        <v>9</v>
      </c>
      <c r="G31" s="675"/>
      <c r="H31" s="675">
        <f>'[3]عبر العراق 25 '!$C$14:$Q$14</f>
        <v>11.5</v>
      </c>
      <c r="I31" s="675">
        <f>'[3]عبر العراق 25 '!$C$14:$Q$14</f>
        <v>11</v>
      </c>
      <c r="J31" s="675">
        <f>'[3]عبر العراق 25 '!$C$14:$Q$14</f>
        <v>9.5</v>
      </c>
      <c r="K31" s="675">
        <f>'[3]عبر العراق 25 '!$C$14:$Q$14</f>
        <v>9.5</v>
      </c>
      <c r="L31" s="675">
        <f>'[3]عبر العراق 25 '!$C$14:$Q$14</f>
        <v>14</v>
      </c>
      <c r="M31" s="675">
        <f>'[3]عبر العراق 25 '!$C$14:$Q$14</f>
        <v>3</v>
      </c>
      <c r="N31" s="675">
        <f>'[3]عبر العراق 25 '!$C$14:$Q$14</f>
        <v>4</v>
      </c>
      <c r="O31" s="675">
        <f>'[3]عبر العراق 25 '!$C$14:$Q$14</f>
        <v>5</v>
      </c>
      <c r="P31" s="675">
        <f>'[3]عبر العراق 25 '!$C$14:$Q$14</f>
        <v>5.5</v>
      </c>
      <c r="Q31" s="675">
        <f>'[3]عبر العراق 25 '!$C$14:$Q$14</f>
        <v>9.5</v>
      </c>
      <c r="R31" s="675"/>
      <c r="S31" s="675"/>
      <c r="T31" s="675"/>
    </row>
    <row r="32" spans="1:20" s="105" customFormat="1" ht="44.25" customHeight="1">
      <c r="A32" s="547">
        <v>26</v>
      </c>
      <c r="B32" s="550" t="s">
        <v>86</v>
      </c>
      <c r="C32" s="675"/>
      <c r="D32" s="675"/>
      <c r="E32" s="675"/>
      <c r="F32" s="675"/>
      <c r="G32" s="675"/>
      <c r="H32" s="675"/>
      <c r="I32" s="675"/>
      <c r="J32" s="675"/>
      <c r="K32" s="675"/>
      <c r="L32" s="675"/>
      <c r="M32" s="675"/>
      <c r="N32" s="675">
        <f>'[3]وقفلر 27'!$C$14:$T$14</f>
        <v>2</v>
      </c>
      <c r="O32" s="675"/>
      <c r="P32" s="675"/>
      <c r="Q32" s="675">
        <f>'[3]وقفلر 27'!$C$14:$T$14</f>
        <v>11</v>
      </c>
      <c r="R32" s="675">
        <f>'[3]وقفلر 27'!$C$14:$T$14</f>
        <v>12</v>
      </c>
      <c r="S32" s="675">
        <f>'[3]وقفلر 27'!$C$14:$T$14</f>
        <v>13</v>
      </c>
      <c r="T32" s="675">
        <f>'[3]وقفلر 27'!$C$14:$T$14</f>
        <v>13</v>
      </c>
    </row>
    <row r="33" spans="1:20" s="105" customFormat="1" ht="47.25" customHeight="1">
      <c r="A33" s="547">
        <v>27</v>
      </c>
      <c r="B33" s="550" t="s">
        <v>87</v>
      </c>
      <c r="C33" s="675"/>
      <c r="D33" s="675"/>
      <c r="E33" s="675"/>
      <c r="F33" s="675"/>
      <c r="G33" s="675"/>
      <c r="H33" s="675"/>
      <c r="I33" s="675"/>
      <c r="J33" s="675"/>
      <c r="K33" s="675"/>
      <c r="L33" s="675"/>
      <c r="M33" s="675"/>
      <c r="N33" s="675">
        <f>'[3]ايش 29'!$C$14:$T$14</f>
        <v>1.63</v>
      </c>
      <c r="O33" s="675"/>
      <c r="P33" s="675"/>
      <c r="Q33" s="675">
        <f>'[3]ايش 29'!$C$14:$T$14</f>
        <v>14.48</v>
      </c>
      <c r="R33" s="675">
        <f>'[3]ايش 29'!$C$14:$T$14</f>
        <v>14.48</v>
      </c>
      <c r="S33" s="675">
        <f>'[3]ايش 29'!$C$14:$T$14</f>
        <v>14.48</v>
      </c>
      <c r="T33" s="675">
        <f>'[3]ايش 29'!$C$14:$T$14</f>
        <v>14.48</v>
      </c>
    </row>
    <row r="34" spans="1:20" s="105" customFormat="1" ht="49.5" customHeight="1">
      <c r="A34" s="547">
        <v>28</v>
      </c>
      <c r="B34" s="550" t="s">
        <v>46</v>
      </c>
      <c r="C34" s="675">
        <v>5</v>
      </c>
      <c r="D34" s="675">
        <v>5.5</v>
      </c>
      <c r="E34" s="675">
        <v>6</v>
      </c>
      <c r="F34" s="675"/>
      <c r="G34" s="675"/>
      <c r="H34" s="675">
        <v>15</v>
      </c>
      <c r="I34" s="675"/>
      <c r="J34" s="675">
        <v>15</v>
      </c>
      <c r="K34" s="675">
        <v>15</v>
      </c>
      <c r="L34" s="675">
        <v>15</v>
      </c>
      <c r="M34" s="675">
        <v>3.25</v>
      </c>
      <c r="N34" s="675">
        <v>3.5</v>
      </c>
      <c r="O34" s="675">
        <v>4</v>
      </c>
      <c r="P34" s="675"/>
      <c r="Q34" s="675">
        <v>15</v>
      </c>
      <c r="R34" s="675">
        <v>15</v>
      </c>
      <c r="S34" s="675">
        <v>15</v>
      </c>
      <c r="T34" s="675">
        <v>15</v>
      </c>
    </row>
    <row r="35" spans="1:20" s="105" customFormat="1" ht="49.5" customHeight="1">
      <c r="A35" s="547">
        <v>29</v>
      </c>
      <c r="B35" s="332" t="s">
        <v>51</v>
      </c>
      <c r="C35" s="675">
        <f>'[3]التنمية الدولي 31 '!$C$14:$T$14</f>
        <v>5</v>
      </c>
      <c r="D35" s="675">
        <f>'[3]التنمية الدولي 31 '!$C$14:$T$14</f>
        <v>6</v>
      </c>
      <c r="E35" s="675">
        <f>'[3]التنمية الدولي 31 '!$C$14:$T$14</f>
        <v>7</v>
      </c>
      <c r="F35" s="675">
        <f>'[3]التنمية الدولي 31 '!$C$14:$T$14</f>
        <v>8</v>
      </c>
      <c r="G35" s="675"/>
      <c r="H35" s="675"/>
      <c r="I35" s="675"/>
      <c r="J35" s="675">
        <f>'[3]التنمية الدولي 31 '!$C$14:$T$14</f>
        <v>14</v>
      </c>
      <c r="K35" s="675">
        <f>'[3]التنمية الدولي 31 '!$C$14:$T$14</f>
        <v>15</v>
      </c>
      <c r="L35" s="675">
        <f>'[3]التنمية الدولي 31 '!$C$14:$T$14</f>
        <v>16</v>
      </c>
      <c r="M35" s="675">
        <f>'[3]التنمية الدولي 31 '!$C$14:$T$14</f>
        <v>2.5</v>
      </c>
      <c r="N35" s="675">
        <f>'[3]التنمية الدولي 31 '!$C$14:$T$14</f>
        <v>3</v>
      </c>
      <c r="O35" s="675">
        <f>'[3]التنمية الدولي 31 '!$C$14:$T$14</f>
        <v>4</v>
      </c>
      <c r="P35" s="675"/>
      <c r="Q35" s="675">
        <f>'[3]التنمية الدولي 31 '!$C$14:$T$14</f>
        <v>12</v>
      </c>
      <c r="R35" s="675">
        <f>'[3]التنمية الدولي 31 '!$C$14:$T$14</f>
        <v>11</v>
      </c>
      <c r="S35" s="675">
        <f>'[3]التنمية الدولي 31 '!$C$14:$T$14</f>
        <v>10</v>
      </c>
      <c r="T35" s="675"/>
    </row>
    <row r="36" spans="1:20" s="105" customFormat="1" ht="49.5" customHeight="1">
      <c r="A36" s="547">
        <v>30</v>
      </c>
      <c r="B36" s="332" t="s">
        <v>70</v>
      </c>
      <c r="C36" s="675">
        <f>'[3]ملي ايران 32 '!$C$14:$T$14</f>
        <v>1</v>
      </c>
      <c r="D36" s="675"/>
      <c r="E36" s="675"/>
      <c r="F36" s="675"/>
      <c r="G36" s="675"/>
      <c r="H36" s="675"/>
      <c r="I36" s="675"/>
      <c r="J36" s="675">
        <f>'[3]ملي ايران 32 '!$C$14:$T$14</f>
        <v>9</v>
      </c>
      <c r="K36" s="675">
        <f>'[3]ملي ايران 32 '!$C$14:$T$14</f>
        <v>9</v>
      </c>
      <c r="L36" s="675"/>
      <c r="M36" s="675"/>
      <c r="N36" s="675"/>
      <c r="O36" s="675"/>
      <c r="P36" s="675"/>
      <c r="Q36" s="675"/>
      <c r="R36" s="675"/>
      <c r="S36" s="675"/>
      <c r="T36" s="675"/>
    </row>
    <row r="37" spans="1:20" s="105" customFormat="1" ht="44.25" customHeight="1">
      <c r="A37" s="547">
        <v>31</v>
      </c>
      <c r="B37" s="332" t="s">
        <v>48</v>
      </c>
      <c r="C37" s="675">
        <v>2</v>
      </c>
      <c r="D37" s="675">
        <v>2.75</v>
      </c>
      <c r="E37" s="675">
        <v>3.5</v>
      </c>
      <c r="F37" s="675">
        <v>3.75</v>
      </c>
      <c r="G37" s="675">
        <v>4</v>
      </c>
      <c r="H37" s="675">
        <v>11</v>
      </c>
      <c r="I37" s="675">
        <v>10</v>
      </c>
      <c r="J37" s="675">
        <v>11</v>
      </c>
      <c r="K37" s="675">
        <v>12</v>
      </c>
      <c r="L37" s="675">
        <v>13</v>
      </c>
      <c r="M37" s="675">
        <v>2</v>
      </c>
      <c r="N37" s="675">
        <v>2.75</v>
      </c>
      <c r="O37" s="675">
        <v>2.75</v>
      </c>
      <c r="P37" s="675">
        <v>3.5</v>
      </c>
      <c r="Q37" s="675">
        <v>10.5</v>
      </c>
      <c r="R37" s="675">
        <v>10.5</v>
      </c>
      <c r="S37" s="675">
        <v>11.5</v>
      </c>
      <c r="T37" s="675">
        <v>12</v>
      </c>
    </row>
    <row r="38" spans="1:20" s="105" customFormat="1" ht="59.25" customHeight="1">
      <c r="A38" s="547">
        <v>32</v>
      </c>
      <c r="B38" s="332" t="s">
        <v>105</v>
      </c>
      <c r="C38" s="675">
        <v>3.5</v>
      </c>
      <c r="D38" s="675">
        <v>4.5</v>
      </c>
      <c r="E38" s="675">
        <v>5.4</v>
      </c>
      <c r="F38" s="675">
        <v>5.8</v>
      </c>
      <c r="G38" s="675"/>
      <c r="H38" s="675">
        <v>14</v>
      </c>
      <c r="I38" s="675">
        <v>14</v>
      </c>
      <c r="J38" s="675">
        <v>12</v>
      </c>
      <c r="K38" s="675">
        <v>12.5</v>
      </c>
      <c r="L38" s="675">
        <v>13</v>
      </c>
      <c r="M38" s="675">
        <v>2</v>
      </c>
      <c r="N38" s="675">
        <v>2.5</v>
      </c>
      <c r="O38" s="675">
        <v>3</v>
      </c>
      <c r="P38" s="675">
        <v>3.9</v>
      </c>
      <c r="Q38" s="675">
        <v>12</v>
      </c>
      <c r="R38" s="675">
        <v>13</v>
      </c>
      <c r="S38" s="675">
        <v>14</v>
      </c>
      <c r="T38" s="675"/>
    </row>
    <row r="39" spans="1:20" s="105" customFormat="1" ht="72.75" customHeight="1">
      <c r="A39" s="547">
        <v>33</v>
      </c>
      <c r="B39" s="332" t="s">
        <v>73</v>
      </c>
      <c r="C39" s="675">
        <f>'[3]بيروت والبلاد العربية 37 '!$C$14:$T$14</f>
        <v>4</v>
      </c>
      <c r="D39" s="675">
        <f>'[3]بيروت والبلاد العربية 37 '!$C$14:$T$14</f>
        <v>3.5</v>
      </c>
      <c r="E39" s="675">
        <f>'[3]بيروت والبلاد العربية 37 '!$C$14:$T$14</f>
        <v>4.75</v>
      </c>
      <c r="F39" s="675">
        <f>'[3]بيروت والبلاد العربية 37 '!$C$14:$T$14</f>
        <v>6</v>
      </c>
      <c r="G39" s="675">
        <f>'[3]بيروت والبلاد العربية 37 '!$C$14:$T$14</f>
        <v>7</v>
      </c>
      <c r="H39" s="675">
        <f>'[3]بيروت والبلاد العربية 37 '!$C$14:$T$14</f>
        <v>12</v>
      </c>
      <c r="I39" s="675">
        <f>'[3]بيروت والبلاد العربية 37 '!$C$14:$T$14</f>
        <v>12</v>
      </c>
      <c r="J39" s="675">
        <f>'[3]بيروت والبلاد العربية 37 '!$C$14:$T$14</f>
        <v>13</v>
      </c>
      <c r="K39" s="675">
        <f>'[3]بيروت والبلاد العربية 37 '!$C$14:$T$14</f>
        <v>13.5</v>
      </c>
      <c r="L39" s="675">
        <f>'[3]بيروت والبلاد العربية 37 '!$C$14:$T$14</f>
        <v>14</v>
      </c>
      <c r="M39" s="675">
        <f>'[3]بيروت والبلاد العربية 37 '!$C$14:$T$14</f>
        <v>3</v>
      </c>
      <c r="N39" s="675">
        <f>'[3]بيروت والبلاد العربية 37 '!$C$14:$T$14</f>
        <v>4</v>
      </c>
      <c r="O39" s="675">
        <f>'[3]بيروت والبلاد العربية 37 '!$C$14:$T$14</f>
        <v>5</v>
      </c>
      <c r="P39" s="675">
        <f>'[3]بيروت والبلاد العربية 37 '!$C$14:$T$14</f>
        <v>5.75</v>
      </c>
      <c r="Q39" s="675">
        <f>'[3]بيروت والبلاد العربية 37 '!$C$14:$T$14</f>
        <v>9</v>
      </c>
      <c r="R39" s="675">
        <f>'[3]بيروت والبلاد العربية 37 '!$C$14:$T$14</f>
        <v>10</v>
      </c>
      <c r="S39" s="675">
        <f>'[3]بيروت والبلاد العربية 37 '!$C$14:$T$14</f>
        <v>11</v>
      </c>
      <c r="T39" s="675">
        <f>'[3]بيروت والبلاد العربية 37 '!$C$14:$T$14</f>
        <v>12</v>
      </c>
    </row>
    <row r="40" spans="1:20" s="105" customFormat="1" ht="47.25" customHeight="1">
      <c r="A40" s="547">
        <v>34</v>
      </c>
      <c r="B40" s="332" t="s">
        <v>74</v>
      </c>
      <c r="C40" s="675"/>
      <c r="D40" s="675"/>
      <c r="E40" s="675">
        <f>'[3]بارسيان 38 '!$C$14:$T$14</f>
        <v>6</v>
      </c>
      <c r="F40" s="675"/>
      <c r="G40" s="675"/>
      <c r="H40" s="675"/>
      <c r="I40" s="675"/>
      <c r="J40" s="675"/>
      <c r="K40" s="675">
        <v>8</v>
      </c>
      <c r="L40" s="675"/>
      <c r="M40" s="675"/>
      <c r="N40" s="675"/>
      <c r="O40" s="675"/>
      <c r="P40" s="675"/>
      <c r="Q40" s="675"/>
      <c r="R40" s="675"/>
      <c r="S40" s="675"/>
      <c r="T40" s="675"/>
    </row>
    <row r="41" spans="1:20" s="105" customFormat="1" ht="49.5" customHeight="1">
      <c r="A41" s="547">
        <v>35</v>
      </c>
      <c r="B41" s="332" t="s">
        <v>53</v>
      </c>
      <c r="C41" s="675"/>
      <c r="D41" s="675">
        <f>'[3]لبنان والمهجر 39'!$C$14:$T$14</f>
        <v>3.32</v>
      </c>
      <c r="E41" s="675"/>
      <c r="F41" s="675"/>
      <c r="G41" s="675"/>
      <c r="H41" s="675"/>
      <c r="I41" s="675">
        <f>'[3]لبنان والمهجر 39'!$C$14:$T$14</f>
        <v>9.07</v>
      </c>
      <c r="J41" s="675">
        <f>'[3]لبنان والمهجر 39'!$C$14:$T$14</f>
        <v>11.43</v>
      </c>
      <c r="K41" s="675"/>
      <c r="L41" s="675">
        <f>'[3]لبنان والمهجر 39'!$C$14:$T$14</f>
        <v>11.2</v>
      </c>
      <c r="M41" s="675"/>
      <c r="N41" s="675">
        <f>'[3]لبنان والمهجر 39'!$C$14:$T$14</f>
        <v>3.49</v>
      </c>
      <c r="O41" s="675"/>
      <c r="P41" s="675"/>
      <c r="Q41" s="675"/>
      <c r="R41" s="675"/>
      <c r="S41" s="675">
        <f>'[3]لبنان والمهجر 39'!$C$14:$T$14</f>
        <v>9</v>
      </c>
      <c r="T41" s="675">
        <f>'[3]لبنان والمهجر 39'!$C$14:$T$14</f>
        <v>8.3</v>
      </c>
    </row>
    <row r="42" spans="1:20" s="105" customFormat="1" ht="49.5" customHeight="1">
      <c r="A42" s="551">
        <v>36</v>
      </c>
      <c r="B42" s="332" t="s">
        <v>112</v>
      </c>
      <c r="C42" s="675">
        <f>'[3]بنك عودة 40'!$C$14:$T$14</f>
        <v>4</v>
      </c>
      <c r="D42" s="675">
        <f>'[3]بنك عودة 40'!$C$14:$T$14</f>
        <v>5.2</v>
      </c>
      <c r="E42" s="675">
        <f>'[3]بنك عودة 40'!$C$14:$T$14</f>
        <v>5.3</v>
      </c>
      <c r="F42" s="675"/>
      <c r="G42" s="675"/>
      <c r="H42" s="675">
        <f>'[3]بنك عودة 40'!$C$14:$T$14</f>
        <v>10.5</v>
      </c>
      <c r="I42" s="675"/>
      <c r="J42" s="675">
        <f>'[3]بنك عودة 40'!$C$14:$T$14</f>
        <v>12.5</v>
      </c>
      <c r="K42" s="675">
        <f>'[3]بنك عودة 40'!$C$14:$T$14</f>
        <v>13.5</v>
      </c>
      <c r="L42" s="675"/>
      <c r="M42" s="675">
        <f>'[3]بنك عودة 40'!$C$14:$T$14</f>
        <v>1.5</v>
      </c>
      <c r="N42" s="675">
        <f>'[3]بنك عودة 40'!$C$14:$T$14</f>
        <v>1.9</v>
      </c>
      <c r="O42" s="675">
        <f>'[3]بنك عودة 40'!$C$14:$T$14</f>
        <v>2.58</v>
      </c>
      <c r="P42" s="675">
        <f>'[3]بنك عودة 40'!$C$14:$T$14</f>
        <v>5</v>
      </c>
      <c r="Q42" s="675">
        <f>'[3]بنك عودة 40'!$C$14:$T$14</f>
        <v>9.75</v>
      </c>
      <c r="R42" s="675">
        <f>'[3]بنك عودة 40'!$C$14:$T$14</f>
        <v>10.75</v>
      </c>
      <c r="S42" s="675">
        <f>'[3]بنك عودة 40'!$C$14:$T$14</f>
        <v>10.75</v>
      </c>
      <c r="T42" s="675">
        <f>'[3]بنك عودة 40'!$C$14:$T$14</f>
        <v>11.5</v>
      </c>
    </row>
    <row r="43" spans="1:24" s="105" customFormat="1" ht="49.5" customHeight="1">
      <c r="A43" s="551">
        <v>37</v>
      </c>
      <c r="B43" s="332" t="s">
        <v>194</v>
      </c>
      <c r="C43" s="675"/>
      <c r="D43" s="675">
        <f>'[3]بنك مياب 41'!$D$14:$S$14</f>
        <v>6</v>
      </c>
      <c r="E43" s="675">
        <f>'[3]بنك مياب 41'!$D$14:$S$14</f>
        <v>6.875</v>
      </c>
      <c r="F43" s="675">
        <f>'[3]بنك مياب 41'!$D$14:$S$14</f>
        <v>7.75</v>
      </c>
      <c r="G43" s="675"/>
      <c r="H43" s="675"/>
      <c r="I43" s="675"/>
      <c r="J43" s="675"/>
      <c r="K43" s="675"/>
      <c r="L43" s="675">
        <f>'[3]بنك مياب 41'!$D$14:$S$14</f>
        <v>3.2</v>
      </c>
      <c r="M43" s="675"/>
      <c r="N43" s="675">
        <f>'[3]بنك مياب 41'!$D$14:$S$14</f>
        <v>3.75</v>
      </c>
      <c r="O43" s="675">
        <f>'[3]بنك مياب 41'!$D$14:$S$14</f>
        <v>4.25</v>
      </c>
      <c r="P43" s="675"/>
      <c r="Q43" s="675"/>
      <c r="R43" s="675"/>
      <c r="S43" s="675">
        <f>'[3]بنك مياب 41'!$D$14:$S$14</f>
        <v>0.14</v>
      </c>
      <c r="T43" s="675"/>
      <c r="X43" s="105">
        <f>X44/22</f>
        <v>11.6115</v>
      </c>
    </row>
    <row r="44" spans="1:38" s="105" customFormat="1" ht="64.5" customHeight="1">
      <c r="A44" s="964" t="s">
        <v>114</v>
      </c>
      <c r="B44" s="964"/>
      <c r="C44" s="675">
        <f>AVERAGE(C7:C43)</f>
        <v>3.2808064516129036</v>
      </c>
      <c r="D44" s="675">
        <f aca="true" t="shared" si="0" ref="D44:T44">AVERAGE(D7:D43)</f>
        <v>4.1258620689655165</v>
      </c>
      <c r="E44" s="675">
        <f t="shared" si="0"/>
        <v>4.84171875</v>
      </c>
      <c r="F44" s="675">
        <f t="shared" si="0"/>
        <v>5.5815789473684205</v>
      </c>
      <c r="G44" s="675">
        <f t="shared" si="0"/>
        <v>4.916666666666667</v>
      </c>
      <c r="H44" s="675">
        <f t="shared" si="0"/>
        <v>13.785714285714286</v>
      </c>
      <c r="I44" s="675">
        <f t="shared" si="0"/>
        <v>13.115</v>
      </c>
      <c r="J44" s="675">
        <f t="shared" si="0"/>
        <v>12.610645161290323</v>
      </c>
      <c r="K44" s="675">
        <f t="shared" si="0"/>
        <v>12.173913043478262</v>
      </c>
      <c r="L44" s="675">
        <f t="shared" si="0"/>
        <v>12.466666666666665</v>
      </c>
      <c r="M44" s="675">
        <f t="shared" si="0"/>
        <v>1.743392857142857</v>
      </c>
      <c r="N44" s="675">
        <f t="shared" si="0"/>
        <v>2.341379310344828</v>
      </c>
      <c r="O44" s="675">
        <f t="shared" si="0"/>
        <v>2.826206896551724</v>
      </c>
      <c r="P44" s="675">
        <f t="shared" si="0"/>
        <v>3.4277777777777776</v>
      </c>
      <c r="Q44" s="675">
        <f t="shared" si="0"/>
        <v>12.40448275862069</v>
      </c>
      <c r="R44" s="675">
        <f t="shared" si="0"/>
        <v>11.6115</v>
      </c>
      <c r="S44" s="675">
        <f t="shared" si="0"/>
        <v>10.815238095238094</v>
      </c>
      <c r="T44" s="675">
        <f t="shared" si="0"/>
        <v>11.521538461538464</v>
      </c>
      <c r="U44" s="333"/>
      <c r="V44" s="333"/>
      <c r="W44" s="333"/>
      <c r="X44" s="333">
        <f>R44*22</f>
        <v>255.45299999999997</v>
      </c>
      <c r="Y44" s="333"/>
      <c r="Z44" s="334"/>
      <c r="AA44" s="334"/>
      <c r="AB44" s="334"/>
      <c r="AC44" s="334"/>
      <c r="AD44" s="334"/>
      <c r="AE44" s="333"/>
      <c r="AF44" s="333"/>
      <c r="AG44" s="333"/>
      <c r="AH44" s="333"/>
      <c r="AI44" s="334"/>
      <c r="AJ44" s="334"/>
      <c r="AK44" s="334"/>
      <c r="AL44" s="335"/>
    </row>
    <row r="45" spans="1:24" ht="133.5" customHeight="1">
      <c r="A45" s="738" t="s">
        <v>232</v>
      </c>
      <c r="B45" s="738"/>
      <c r="C45" s="738"/>
      <c r="D45" s="738"/>
      <c r="E45" s="738"/>
      <c r="F45" s="738"/>
      <c r="G45" s="738"/>
      <c r="H45" s="738"/>
      <c r="I45" s="738"/>
      <c r="J45" s="738"/>
      <c r="K45" s="738"/>
      <c r="L45" s="738"/>
      <c r="M45" s="738"/>
      <c r="N45" s="738"/>
      <c r="O45" s="738"/>
      <c r="P45" s="738"/>
      <c r="Q45" s="738"/>
      <c r="R45" s="738"/>
      <c r="S45" s="738"/>
      <c r="T45" s="738"/>
      <c r="X45" s="12">
        <f>S44*20</f>
        <v>216.30476190476188</v>
      </c>
    </row>
    <row r="46" spans="1:24" ht="73.5" customHeight="1" thickBot="1">
      <c r="A46" s="739" t="s">
        <v>234</v>
      </c>
      <c r="B46" s="739"/>
      <c r="C46" s="739"/>
      <c r="D46" s="739"/>
      <c r="E46" s="739"/>
      <c r="F46" s="739"/>
      <c r="G46" s="739"/>
      <c r="H46" s="739"/>
      <c r="I46" s="739"/>
      <c r="J46" s="739"/>
      <c r="K46" s="739"/>
      <c r="L46" s="739"/>
      <c r="M46" s="739"/>
      <c r="N46" s="739"/>
      <c r="O46" s="739"/>
      <c r="P46" s="739"/>
      <c r="Q46" s="739"/>
      <c r="R46" s="739"/>
      <c r="S46" s="739"/>
      <c r="T46" s="739"/>
      <c r="X46" s="12">
        <f>X45/20</f>
        <v>10.815238095238094</v>
      </c>
    </row>
    <row r="47" spans="1:24" ht="78" customHeight="1" thickBot="1" thickTop="1">
      <c r="A47" s="949" t="s">
        <v>0</v>
      </c>
      <c r="B47" s="950"/>
      <c r="C47" s="955" t="s">
        <v>1</v>
      </c>
      <c r="D47" s="956"/>
      <c r="E47" s="956"/>
      <c r="F47" s="956"/>
      <c r="G47" s="956"/>
      <c r="H47" s="956"/>
      <c r="I47" s="956"/>
      <c r="J47" s="956"/>
      <c r="K47" s="956"/>
      <c r="L47" s="957"/>
      <c r="M47" s="955" t="s">
        <v>2</v>
      </c>
      <c r="N47" s="956"/>
      <c r="O47" s="956"/>
      <c r="P47" s="956"/>
      <c r="Q47" s="956"/>
      <c r="R47" s="956"/>
      <c r="S47" s="956"/>
      <c r="T47" s="957"/>
      <c r="X47" s="12">
        <f>T44*15</f>
        <v>172.82307692307697</v>
      </c>
    </row>
    <row r="48" spans="1:24" ht="105.75" customHeight="1" thickBot="1" thickTop="1">
      <c r="A48" s="951"/>
      <c r="B48" s="952"/>
      <c r="C48" s="938" t="s">
        <v>3</v>
      </c>
      <c r="D48" s="939"/>
      <c r="E48" s="939"/>
      <c r="F48" s="939"/>
      <c r="G48" s="940"/>
      <c r="H48" s="938" t="s">
        <v>4</v>
      </c>
      <c r="I48" s="939"/>
      <c r="J48" s="939"/>
      <c r="K48" s="939"/>
      <c r="L48" s="940"/>
      <c r="M48" s="938" t="s">
        <v>5</v>
      </c>
      <c r="N48" s="939"/>
      <c r="O48" s="939"/>
      <c r="P48" s="940"/>
      <c r="Q48" s="938" t="s">
        <v>6</v>
      </c>
      <c r="R48" s="939"/>
      <c r="S48" s="939"/>
      <c r="T48" s="940"/>
      <c r="X48" s="12">
        <f>X47/15</f>
        <v>11.521538461538464</v>
      </c>
    </row>
    <row r="49" spans="1:20" ht="62.25" customHeight="1" thickBot="1" thickTop="1">
      <c r="A49" s="951"/>
      <c r="B49" s="952"/>
      <c r="C49" s="941" t="s">
        <v>7</v>
      </c>
      <c r="D49" s="943" t="s">
        <v>8</v>
      </c>
      <c r="E49" s="944"/>
      <c r="F49" s="944"/>
      <c r="G49" s="945"/>
      <c r="H49" s="941" t="s">
        <v>9</v>
      </c>
      <c r="I49" s="946" t="s">
        <v>10</v>
      </c>
      <c r="J49" s="943" t="s">
        <v>11</v>
      </c>
      <c r="K49" s="944"/>
      <c r="L49" s="945"/>
      <c r="M49" s="941" t="s">
        <v>36</v>
      </c>
      <c r="N49" s="943" t="s">
        <v>12</v>
      </c>
      <c r="O49" s="944"/>
      <c r="P49" s="945"/>
      <c r="Q49" s="963" t="s">
        <v>11</v>
      </c>
      <c r="R49" s="944"/>
      <c r="S49" s="944"/>
      <c r="T49" s="945"/>
    </row>
    <row r="50" spans="1:20" ht="325.5" customHeight="1" thickBot="1" thickTop="1">
      <c r="A50" s="953"/>
      <c r="B50" s="954"/>
      <c r="C50" s="942"/>
      <c r="D50" s="556" t="s">
        <v>13</v>
      </c>
      <c r="E50" s="556" t="s">
        <v>14</v>
      </c>
      <c r="F50" s="556" t="s">
        <v>15</v>
      </c>
      <c r="G50" s="557" t="s">
        <v>16</v>
      </c>
      <c r="H50" s="942"/>
      <c r="I50" s="947"/>
      <c r="J50" s="556" t="s">
        <v>17</v>
      </c>
      <c r="K50" s="556" t="s">
        <v>18</v>
      </c>
      <c r="L50" s="557" t="s">
        <v>19</v>
      </c>
      <c r="M50" s="942"/>
      <c r="N50" s="556" t="s">
        <v>20</v>
      </c>
      <c r="O50" s="556" t="s">
        <v>21</v>
      </c>
      <c r="P50" s="557" t="s">
        <v>22</v>
      </c>
      <c r="Q50" s="558" t="s">
        <v>23</v>
      </c>
      <c r="R50" s="556" t="s">
        <v>24</v>
      </c>
      <c r="S50" s="556" t="s">
        <v>25</v>
      </c>
      <c r="T50" s="557" t="s">
        <v>37</v>
      </c>
    </row>
    <row r="51" spans="1:20" s="88" customFormat="1" ht="123" customHeight="1" thickBot="1" thickTop="1">
      <c r="A51" s="559">
        <v>1</v>
      </c>
      <c r="B51" s="560" t="s">
        <v>27</v>
      </c>
      <c r="C51" s="562">
        <f>'[3]الصناعي A'!$C$14:$T$14</f>
        <v>4</v>
      </c>
      <c r="D51" s="562">
        <f>'[3]الصناعي A'!$C$14:$T$14</f>
        <v>5</v>
      </c>
      <c r="E51" s="562">
        <f>'[3]الصناعي A'!$C$14:$T$14</f>
        <v>6</v>
      </c>
      <c r="F51" s="562">
        <f>'[3]الصناعي A'!$C$14:$T$14</f>
        <v>7</v>
      </c>
      <c r="G51" s="562"/>
      <c r="H51" s="562"/>
      <c r="I51" s="562"/>
      <c r="J51" s="562"/>
      <c r="K51" s="562">
        <f>'[3]الصناعي A'!$C$14:$T$14</f>
        <v>6</v>
      </c>
      <c r="L51" s="562">
        <f>'[3]الصناعي A'!$C$14:$T$14</f>
        <v>6</v>
      </c>
      <c r="M51" s="562">
        <f>'[3]الصناعي A'!$C$14:$T$14</f>
        <v>1</v>
      </c>
      <c r="N51" s="562">
        <f>'[3]الصناعي A'!$C$14:$T$14</f>
        <v>1</v>
      </c>
      <c r="O51" s="562">
        <f>'[3]الصناعي A'!$C$14:$T$14</f>
        <v>1.5</v>
      </c>
      <c r="P51" s="562"/>
      <c r="Q51" s="562"/>
      <c r="R51" s="562"/>
      <c r="S51" s="562"/>
      <c r="T51" s="562"/>
    </row>
    <row r="52" spans="1:24" s="88" customFormat="1" ht="108.75" customHeight="1" thickBot="1" thickTop="1">
      <c r="A52" s="559">
        <v>2</v>
      </c>
      <c r="B52" s="561" t="s">
        <v>52</v>
      </c>
      <c r="C52" s="562">
        <f>'[3]الزراعي التعاوني B'!$C$14:$T$14</f>
        <v>3</v>
      </c>
      <c r="D52" s="562">
        <f>'[3]الزراعي التعاوني B'!$C$14:$T$14</f>
        <v>2</v>
      </c>
      <c r="E52" s="562">
        <f>'[3]الزراعي التعاوني B'!$C$14:$T$14</f>
        <v>3</v>
      </c>
      <c r="F52" s="562">
        <f>'[3]الزراعي التعاوني B'!$C$14:$T$14</f>
        <v>4</v>
      </c>
      <c r="G52" s="562"/>
      <c r="H52" s="562">
        <f>'[3]الزراعي التعاوني B'!$C$14:$T$14</f>
        <v>14</v>
      </c>
      <c r="I52" s="562">
        <f>'[3]الزراعي التعاوني B'!$C$14:$T$14</f>
        <v>14</v>
      </c>
      <c r="J52" s="562">
        <f>'[3]الزراعي التعاوني B'!$C$14:$T$14</f>
        <v>8</v>
      </c>
      <c r="K52" s="562">
        <f>'[3]الزراعي التعاوني B'!$C$14:$T$14</f>
        <v>10</v>
      </c>
      <c r="L52" s="562">
        <f>'[3]الزراعي التعاوني B'!$C$14:$T$14</f>
        <v>12</v>
      </c>
      <c r="M52" s="562"/>
      <c r="N52" s="562"/>
      <c r="O52" s="562"/>
      <c r="P52" s="562"/>
      <c r="Q52" s="562"/>
      <c r="R52" s="562"/>
      <c r="S52" s="562"/>
      <c r="T52" s="562"/>
      <c r="U52" s="107"/>
      <c r="V52" s="107"/>
      <c r="W52" s="107"/>
      <c r="X52" s="107"/>
    </row>
    <row r="53" spans="1:24" s="88" customFormat="1" ht="107.25" customHeight="1" thickBot="1" thickTop="1">
      <c r="A53" s="559">
        <v>3</v>
      </c>
      <c r="B53" s="561" t="s">
        <v>28</v>
      </c>
      <c r="C53" s="562">
        <f>'[3]العقاري C'!$C$14:$T$14</f>
        <v>3</v>
      </c>
      <c r="D53" s="562">
        <f>'[3]العقاري C'!$C$14:$T$14</f>
        <v>3.5</v>
      </c>
      <c r="E53" s="562">
        <f>'[3]العقاري C'!$C$14:$T$14</f>
        <v>4</v>
      </c>
      <c r="F53" s="562">
        <f>'[3]العقاري C'!$C$14:$T$14</f>
        <v>5</v>
      </c>
      <c r="G53" s="562"/>
      <c r="H53" s="562">
        <f>'[3]العقاري C'!$C$14:$T$14</f>
        <v>10</v>
      </c>
      <c r="I53" s="562">
        <f>'[3]العقاري C'!$C$14:$T$14</f>
        <v>10</v>
      </c>
      <c r="J53" s="562">
        <f>'[3]العقاري C'!$C$14:$T$14</f>
        <v>8</v>
      </c>
      <c r="K53" s="562">
        <f>'[3]العقاري C'!$C$14:$T$14</f>
        <v>10</v>
      </c>
      <c r="L53" s="562">
        <f>'[3]العقاري C'!$C$14:$T$14</f>
        <v>10</v>
      </c>
      <c r="M53" s="562"/>
      <c r="N53" s="562"/>
      <c r="O53" s="562"/>
      <c r="P53" s="562"/>
      <c r="Q53" s="562"/>
      <c r="R53" s="562"/>
      <c r="S53" s="562"/>
      <c r="T53" s="562"/>
      <c r="U53" s="108"/>
      <c r="V53" s="108"/>
      <c r="W53" s="108"/>
      <c r="X53" s="108"/>
    </row>
    <row r="54" spans="1:24" ht="125.25" customHeight="1" thickBot="1" thickTop="1">
      <c r="A54" s="959" t="s">
        <v>113</v>
      </c>
      <c r="B54" s="960"/>
      <c r="C54" s="563">
        <f>AVERAGE(C51:C53)</f>
        <v>3.3333333333333335</v>
      </c>
      <c r="D54" s="563">
        <f aca="true" t="shared" si="1" ref="D54:O54">AVERAGE(D51:D53)</f>
        <v>3.5</v>
      </c>
      <c r="E54" s="563">
        <f t="shared" si="1"/>
        <v>4.333333333333333</v>
      </c>
      <c r="F54" s="563">
        <f t="shared" si="1"/>
        <v>5.333333333333333</v>
      </c>
      <c r="G54" s="564"/>
      <c r="H54" s="563">
        <f t="shared" si="1"/>
        <v>12</v>
      </c>
      <c r="I54" s="563">
        <f t="shared" si="1"/>
        <v>12</v>
      </c>
      <c r="J54" s="563">
        <f t="shared" si="1"/>
        <v>8</v>
      </c>
      <c r="K54" s="563">
        <f t="shared" si="1"/>
        <v>8.666666666666666</v>
      </c>
      <c r="L54" s="563">
        <f t="shared" si="1"/>
        <v>9.333333333333334</v>
      </c>
      <c r="M54" s="563">
        <f t="shared" si="1"/>
        <v>1</v>
      </c>
      <c r="N54" s="563">
        <f t="shared" si="1"/>
        <v>1</v>
      </c>
      <c r="O54" s="563">
        <f t="shared" si="1"/>
        <v>1.5</v>
      </c>
      <c r="P54" s="564"/>
      <c r="Q54" s="564"/>
      <c r="R54" s="564"/>
      <c r="S54" s="564"/>
      <c r="T54" s="564"/>
      <c r="U54" s="15"/>
      <c r="V54" s="48"/>
      <c r="W54" s="48"/>
      <c r="X54" s="48"/>
    </row>
    <row r="55" spans="1:24" ht="62.25" customHeight="1" thickTop="1">
      <c r="A55" s="961" t="s">
        <v>201</v>
      </c>
      <c r="B55" s="961"/>
      <c r="C55" s="932"/>
      <c r="D55" s="932"/>
      <c r="E55" s="932"/>
      <c r="F55" s="932"/>
      <c r="G55" s="932"/>
      <c r="H55" s="932"/>
      <c r="I55" s="932"/>
      <c r="J55" s="932"/>
      <c r="K55" s="932"/>
      <c r="L55" s="932"/>
      <c r="M55" s="932"/>
      <c r="N55" s="932"/>
      <c r="O55" s="932"/>
      <c r="P55" s="932"/>
      <c r="Q55" s="932"/>
      <c r="R55" s="932"/>
      <c r="S55" s="932"/>
      <c r="U55" s="15"/>
      <c r="V55" s="70"/>
      <c r="W55" s="70"/>
      <c r="X55" s="70"/>
    </row>
    <row r="56" spans="1:24" ht="36" customHeight="1">
      <c r="A56" s="948" t="s">
        <v>210</v>
      </c>
      <c r="B56" s="948"/>
      <c r="C56" s="948"/>
      <c r="D56" s="948"/>
      <c r="E56" s="948"/>
      <c r="F56" s="948"/>
      <c r="G56" s="948"/>
      <c r="H56" s="948"/>
      <c r="I56" s="948"/>
      <c r="J56" s="948"/>
      <c r="K56" s="948"/>
      <c r="L56" s="948"/>
      <c r="M56" s="948"/>
      <c r="N56" s="948"/>
      <c r="O56" s="948"/>
      <c r="P56" s="948"/>
      <c r="Q56" s="948"/>
      <c r="R56" s="948"/>
      <c r="S56" s="948"/>
      <c r="T56" s="948"/>
      <c r="U56" s="48"/>
      <c r="V56" s="48"/>
      <c r="W56" s="48"/>
      <c r="X56" s="48"/>
    </row>
    <row r="57" spans="1:32" ht="47.25" customHeight="1">
      <c r="A57" s="962"/>
      <c r="B57" s="962"/>
      <c r="C57" s="962"/>
      <c r="D57" s="962"/>
      <c r="E57" s="962"/>
      <c r="F57" s="962"/>
      <c r="G57" s="962"/>
      <c r="H57" s="962"/>
      <c r="I57" s="59"/>
      <c r="J57" s="59"/>
      <c r="K57" s="59"/>
      <c r="L57" s="59"/>
      <c r="M57" s="59"/>
      <c r="N57" s="59"/>
      <c r="O57" s="59"/>
      <c r="P57" s="59"/>
      <c r="Q57" s="59"/>
      <c r="R57" s="59"/>
      <c r="S57" s="59"/>
      <c r="T57" s="59"/>
      <c r="U57" s="15"/>
      <c r="V57" s="15"/>
      <c r="W57" s="15"/>
      <c r="X57" s="15"/>
      <c r="Y57" s="71"/>
      <c r="Z57" s="71"/>
      <c r="AA57" s="71"/>
      <c r="AB57" s="71"/>
      <c r="AC57" s="71"/>
      <c r="AD57" s="71"/>
      <c r="AE57" s="71"/>
      <c r="AF57" s="71"/>
    </row>
    <row r="58" spans="1:48" ht="49.5" customHeight="1">
      <c r="A58" s="920"/>
      <c r="B58" s="920"/>
      <c r="C58" s="920"/>
      <c r="D58" s="920"/>
      <c r="E58" s="920"/>
      <c r="F58" s="920"/>
      <c r="G58" s="920"/>
      <c r="H58" s="920"/>
      <c r="I58" s="920"/>
      <c r="J58" s="920"/>
      <c r="K58" s="920"/>
      <c r="L58" s="920"/>
      <c r="M58" s="920"/>
      <c r="N58" s="920"/>
      <c r="O58" s="920"/>
      <c r="P58" s="920"/>
      <c r="Q58" s="920"/>
      <c r="R58" s="920"/>
      <c r="S58" s="920"/>
      <c r="T58" s="920"/>
      <c r="U58" s="920"/>
      <c r="V58" s="920"/>
      <c r="W58" s="920"/>
      <c r="X58" s="920"/>
      <c r="Y58" s="920"/>
      <c r="Z58" s="920"/>
      <c r="AA58" s="920"/>
      <c r="AB58" s="920"/>
      <c r="AC58" s="920"/>
      <c r="AD58" s="920"/>
      <c r="AE58" s="920"/>
      <c r="AF58" s="920"/>
      <c r="AG58" s="920"/>
      <c r="AH58" s="920"/>
      <c r="AI58" s="920"/>
      <c r="AJ58" s="920"/>
      <c r="AK58" s="920"/>
      <c r="AL58" s="920"/>
      <c r="AM58" s="920"/>
      <c r="AN58" s="920"/>
      <c r="AO58" s="920"/>
      <c r="AP58" s="920"/>
      <c r="AQ58" s="920"/>
      <c r="AR58" s="920"/>
      <c r="AS58" s="920"/>
      <c r="AT58" s="920"/>
      <c r="AU58" s="920"/>
      <c r="AV58" s="920"/>
    </row>
    <row r="59" spans="1:32" ht="49.5" customHeight="1">
      <c r="A59" s="927"/>
      <c r="B59" s="927"/>
      <c r="C59" s="927"/>
      <c r="D59" s="927"/>
      <c r="E59" s="927"/>
      <c r="F59" s="927"/>
      <c r="G59" s="927"/>
      <c r="H59" s="927"/>
      <c r="I59" s="927"/>
      <c r="J59" s="927"/>
      <c r="K59" s="72"/>
      <c r="L59" s="72"/>
      <c r="M59" s="72"/>
      <c r="N59" s="72"/>
      <c r="O59" s="72"/>
      <c r="P59" s="72"/>
      <c r="Q59" s="72"/>
      <c r="R59" s="72"/>
      <c r="S59" s="72"/>
      <c r="T59" s="72"/>
      <c r="U59" s="15"/>
      <c r="V59" s="15"/>
      <c r="W59" s="15"/>
      <c r="X59" s="15"/>
      <c r="Y59" s="48"/>
      <c r="Z59" s="48"/>
      <c r="AA59" s="48"/>
      <c r="AB59" s="48"/>
      <c r="AC59" s="48"/>
      <c r="AD59" s="48"/>
      <c r="AE59" s="48"/>
      <c r="AF59" s="48"/>
    </row>
    <row r="60" spans="1:32" ht="58.5" customHeight="1">
      <c r="A60" s="927"/>
      <c r="B60" s="927"/>
      <c r="C60" s="927"/>
      <c r="D60" s="927"/>
      <c r="E60" s="927"/>
      <c r="F60" s="927"/>
      <c r="G60" s="927"/>
      <c r="H60" s="927"/>
      <c r="I60" s="927"/>
      <c r="J60" s="927"/>
      <c r="K60" s="59"/>
      <c r="L60" s="59"/>
      <c r="M60" s="59"/>
      <c r="N60" s="59"/>
      <c r="O60" s="59"/>
      <c r="P60" s="59"/>
      <c r="Q60" s="59"/>
      <c r="R60" s="59"/>
      <c r="S60" s="59"/>
      <c r="T60" s="59"/>
      <c r="U60" s="15"/>
      <c r="V60" s="15"/>
      <c r="W60" s="15"/>
      <c r="X60" s="15"/>
      <c r="Y60" s="70"/>
      <c r="Z60" s="70"/>
      <c r="AA60" s="70"/>
      <c r="AB60" s="70"/>
      <c r="AC60" s="70"/>
      <c r="AD60" s="48"/>
      <c r="AE60" s="48"/>
      <c r="AF60" s="48"/>
    </row>
    <row r="61" spans="1:36" ht="38.25" customHeight="1">
      <c r="A61" s="73"/>
      <c r="B61" s="73"/>
      <c r="C61" s="73"/>
      <c r="D61" s="73"/>
      <c r="E61" s="73"/>
      <c r="F61" s="73"/>
      <c r="G61" s="73"/>
      <c r="H61" s="73"/>
      <c r="I61" s="73"/>
      <c r="J61" s="59"/>
      <c r="K61" s="59"/>
      <c r="L61" s="59"/>
      <c r="M61" s="59"/>
      <c r="N61" s="59"/>
      <c r="O61" s="59"/>
      <c r="P61" s="59"/>
      <c r="Q61" s="59"/>
      <c r="R61" s="59"/>
      <c r="S61" s="59"/>
      <c r="T61" s="59"/>
      <c r="U61" s="52"/>
      <c r="V61" s="52"/>
      <c r="W61" s="52"/>
      <c r="X61" s="52"/>
      <c r="Y61" s="48"/>
      <c r="Z61" s="48"/>
      <c r="AA61" s="48"/>
      <c r="AB61" s="48"/>
      <c r="AC61" s="48"/>
      <c r="AD61" s="48"/>
      <c r="AE61" s="48"/>
      <c r="AF61" s="48"/>
      <c r="AG61" s="59"/>
      <c r="AH61" s="59"/>
      <c r="AI61" s="59"/>
      <c r="AJ61" s="59"/>
    </row>
    <row r="62" spans="1:32" ht="42.75" customHeight="1">
      <c r="A62" s="920"/>
      <c r="B62" s="920"/>
      <c r="C62" s="920"/>
      <c r="D62" s="920"/>
      <c r="E62" s="920"/>
      <c r="F62" s="920"/>
      <c r="G62" s="920"/>
      <c r="H62" s="920"/>
      <c r="I62" s="920"/>
      <c r="J62" s="920"/>
      <c r="K62" s="920"/>
      <c r="L62" s="920"/>
      <c r="M62" s="920"/>
      <c r="N62" s="920"/>
      <c r="O62" s="920"/>
      <c r="P62" s="920"/>
      <c r="Q62" s="74"/>
      <c r="R62" s="74"/>
      <c r="S62" s="74"/>
      <c r="T62" s="74"/>
      <c r="U62" s="74"/>
      <c r="V62" s="74"/>
      <c r="W62" s="74"/>
      <c r="X62" s="74"/>
      <c r="Y62" s="74"/>
      <c r="Z62" s="74"/>
      <c r="AA62" s="74"/>
      <c r="AB62" s="74"/>
      <c r="AC62" s="74"/>
      <c r="AD62" s="74"/>
      <c r="AE62" s="74"/>
      <c r="AF62" s="48"/>
    </row>
    <row r="63" spans="1:32" ht="45" customHeight="1">
      <c r="A63" s="920"/>
      <c r="B63" s="920"/>
      <c r="C63" s="920"/>
      <c r="D63" s="920"/>
      <c r="E63" s="920"/>
      <c r="F63" s="920"/>
      <c r="G63" s="920"/>
      <c r="H63" s="920"/>
      <c r="I63" s="920"/>
      <c r="J63" s="59"/>
      <c r="K63" s="59"/>
      <c r="L63" s="59"/>
      <c r="M63" s="59"/>
      <c r="N63" s="59"/>
      <c r="O63" s="59"/>
      <c r="P63" s="59"/>
      <c r="Q63" s="59"/>
      <c r="R63" s="59"/>
      <c r="S63" s="59"/>
      <c r="T63" s="59"/>
      <c r="U63" s="48"/>
      <c r="V63" s="48"/>
      <c r="W63" s="48"/>
      <c r="X63" s="48"/>
      <c r="Y63" s="15"/>
      <c r="Z63" s="15"/>
      <c r="AA63" s="15"/>
      <c r="AB63" s="48"/>
      <c r="AC63" s="48"/>
      <c r="AD63" s="48"/>
      <c r="AE63" s="48"/>
      <c r="AF63" s="48"/>
    </row>
    <row r="64" spans="1:33" ht="44.25" customHeight="1">
      <c r="A64" s="73"/>
      <c r="B64" s="73"/>
      <c r="C64" s="73"/>
      <c r="D64" s="73"/>
      <c r="E64" s="73"/>
      <c r="F64" s="73"/>
      <c r="G64" s="73"/>
      <c r="H64" s="73"/>
      <c r="I64" s="73"/>
      <c r="J64" s="73"/>
      <c r="K64" s="73"/>
      <c r="L64" s="73"/>
      <c r="M64" s="73"/>
      <c r="N64" s="59"/>
      <c r="O64" s="59"/>
      <c r="P64" s="59"/>
      <c r="Q64" s="59"/>
      <c r="R64" s="59"/>
      <c r="S64" s="59"/>
      <c r="T64" s="59"/>
      <c r="U64" s="48"/>
      <c r="V64" s="48"/>
      <c r="W64" s="48"/>
      <c r="X64" s="48"/>
      <c r="Y64" s="15"/>
      <c r="Z64" s="15"/>
      <c r="AA64" s="15"/>
      <c r="AB64" s="15"/>
      <c r="AC64" s="15"/>
      <c r="AD64" s="15"/>
      <c r="AE64" s="15"/>
      <c r="AF64" s="15"/>
      <c r="AG64" s="74"/>
    </row>
    <row r="65" spans="1:33" ht="39.75" customHeight="1">
      <c r="A65" s="920"/>
      <c r="B65" s="920"/>
      <c r="C65" s="920"/>
      <c r="D65" s="920"/>
      <c r="E65" s="920"/>
      <c r="F65" s="920"/>
      <c r="G65" s="920"/>
      <c r="H65" s="920"/>
      <c r="I65" s="920"/>
      <c r="J65" s="920"/>
      <c r="K65" s="920"/>
      <c r="L65" s="920"/>
      <c r="M65" s="73"/>
      <c r="N65" s="75"/>
      <c r="O65" s="75"/>
      <c r="P65" s="75"/>
      <c r="Q65" s="75"/>
      <c r="R65" s="75"/>
      <c r="S65" s="75"/>
      <c r="T65" s="75"/>
      <c r="U65" s="48"/>
      <c r="V65" s="48"/>
      <c r="W65" s="48"/>
      <c r="X65" s="48"/>
      <c r="Y65" s="15"/>
      <c r="Z65" s="15"/>
      <c r="AA65" s="15"/>
      <c r="AB65" s="15"/>
      <c r="AC65" s="15"/>
      <c r="AD65" s="15"/>
      <c r="AE65" s="15"/>
      <c r="AF65" s="15"/>
      <c r="AG65" s="74"/>
    </row>
    <row r="66" spans="1:32" ht="48" customHeight="1">
      <c r="A66" s="921"/>
      <c r="B66" s="921"/>
      <c r="C66" s="921"/>
      <c r="D66" s="921"/>
      <c r="E66" s="921"/>
      <c r="F66" s="921"/>
      <c r="G66" s="921"/>
      <c r="H66" s="921"/>
      <c r="I66" s="921"/>
      <c r="J66" s="921"/>
      <c r="K66" s="921"/>
      <c r="L66" s="921"/>
      <c r="M66" s="59"/>
      <c r="N66" s="59"/>
      <c r="O66" s="59"/>
      <c r="P66" s="59"/>
      <c r="Q66" s="59"/>
      <c r="R66" s="59"/>
      <c r="S66" s="59"/>
      <c r="T66" s="59"/>
      <c r="U66" s="55"/>
      <c r="V66" s="55"/>
      <c r="W66" s="55"/>
      <c r="X66" s="55"/>
      <c r="Y66" s="55"/>
      <c r="Z66" s="55"/>
      <c r="AA66" s="55"/>
      <c r="AB66" s="55"/>
      <c r="AC66" s="55"/>
      <c r="AD66" s="55"/>
      <c r="AE66" s="52"/>
      <c r="AF66" s="48"/>
    </row>
    <row r="67" spans="1:32" ht="31.5" customHeight="1">
      <c r="A67" s="927"/>
      <c r="B67" s="927"/>
      <c r="C67" s="927"/>
      <c r="D67" s="927"/>
      <c r="E67" s="927"/>
      <c r="F67" s="927"/>
      <c r="G67" s="927"/>
      <c r="H67" s="927"/>
      <c r="I67" s="927"/>
      <c r="J67" s="927"/>
      <c r="K67" s="927"/>
      <c r="L67" s="927"/>
      <c r="M67" s="927"/>
      <c r="N67" s="927"/>
      <c r="O67" s="927"/>
      <c r="P67" s="927"/>
      <c r="Q67" s="927"/>
      <c r="R67" s="927"/>
      <c r="S67" s="927"/>
      <c r="T67" s="927"/>
      <c r="U67" s="56"/>
      <c r="V67" s="56"/>
      <c r="W67" s="56"/>
      <c r="X67" s="56"/>
      <c r="Y67" s="56"/>
      <c r="Z67" s="56"/>
      <c r="AA67" s="56"/>
      <c r="AB67" s="56"/>
      <c r="AC67" s="56"/>
      <c r="AD67" s="56"/>
      <c r="AE67" s="56"/>
      <c r="AF67" s="48"/>
    </row>
    <row r="68" spans="1:32" ht="28.5" customHeight="1">
      <c r="A68" s="958"/>
      <c r="B68" s="958"/>
      <c r="C68" s="958"/>
      <c r="D68" s="958"/>
      <c r="E68" s="958"/>
      <c r="F68" s="958"/>
      <c r="G68" s="958"/>
      <c r="H68" s="958"/>
      <c r="I68" s="958"/>
      <c r="J68" s="958"/>
      <c r="K68" s="958"/>
      <c r="L68" s="958"/>
      <c r="M68" s="958"/>
      <c r="N68" s="958"/>
      <c r="O68" s="76"/>
      <c r="P68" s="49"/>
      <c r="Q68" s="49"/>
      <c r="R68" s="49"/>
      <c r="S68" s="49"/>
      <c r="T68" s="49"/>
      <c r="U68" s="48"/>
      <c r="V68" s="48"/>
      <c r="W68" s="48"/>
      <c r="X68" s="48"/>
      <c r="Y68" s="48"/>
      <c r="Z68" s="48"/>
      <c r="AA68" s="48"/>
      <c r="AB68" s="48"/>
      <c r="AC68" s="48"/>
      <c r="AD68" s="48"/>
      <c r="AE68" s="48"/>
      <c r="AF68" s="48"/>
    </row>
    <row r="69" spans="1:32" ht="35.25" customHeight="1">
      <c r="A69" s="931"/>
      <c r="B69" s="931"/>
      <c r="C69" s="931"/>
      <c r="D69" s="931"/>
      <c r="E69" s="931"/>
      <c r="F69" s="931"/>
      <c r="G69" s="931"/>
      <c r="H69" s="931"/>
      <c r="I69" s="931"/>
      <c r="J69" s="931"/>
      <c r="K69" s="931"/>
      <c r="L69" s="931"/>
      <c r="M69" s="931"/>
      <c r="N69" s="931"/>
      <c r="O69" s="931"/>
      <c r="P69" s="931"/>
      <c r="Q69" s="931"/>
      <c r="R69" s="931"/>
      <c r="S69" s="931"/>
      <c r="T69" s="931"/>
      <c r="U69" s="48"/>
      <c r="V69" s="48"/>
      <c r="W69" s="48"/>
      <c r="X69" s="48"/>
      <c r="Y69" s="48"/>
      <c r="Z69" s="48"/>
      <c r="AA69" s="48"/>
      <c r="AB69" s="48"/>
      <c r="AC69" s="48"/>
      <c r="AD69" s="48"/>
      <c r="AE69" s="48"/>
      <c r="AF69" s="48"/>
    </row>
    <row r="70" spans="1:32" ht="36.75" customHeight="1">
      <c r="A70" s="937"/>
      <c r="B70" s="937"/>
      <c r="C70" s="937"/>
      <c r="D70" s="937"/>
      <c r="E70" s="937"/>
      <c r="F70" s="937"/>
      <c r="G70" s="937"/>
      <c r="H70" s="937"/>
      <c r="I70" s="937"/>
      <c r="J70" s="937"/>
      <c r="K70" s="937"/>
      <c r="L70" s="937"/>
      <c r="M70" s="937"/>
      <c r="N70" s="937"/>
      <c r="O70" s="937"/>
      <c r="P70" s="937"/>
      <c r="Q70" s="937"/>
      <c r="R70" s="937"/>
      <c r="S70" s="937"/>
      <c r="T70" s="937"/>
      <c r="U70" s="48"/>
      <c r="V70" s="48"/>
      <c r="W70" s="48"/>
      <c r="X70" s="48"/>
      <c r="Y70" s="48"/>
      <c r="Z70" s="48"/>
      <c r="AA70" s="48"/>
      <c r="AB70" s="48"/>
      <c r="AC70" s="48"/>
      <c r="AD70" s="48"/>
      <c r="AE70" s="48"/>
      <c r="AF70" s="48"/>
    </row>
    <row r="71" spans="1:34" ht="30.75" customHeight="1">
      <c r="A71" s="933"/>
      <c r="B71" s="933"/>
      <c r="C71" s="933"/>
      <c r="D71" s="933"/>
      <c r="E71" s="933"/>
      <c r="F71" s="933"/>
      <c r="G71" s="933"/>
      <c r="H71" s="933"/>
      <c r="I71" s="933"/>
      <c r="J71" s="933"/>
      <c r="K71" s="933"/>
      <c r="L71" s="933"/>
      <c r="M71" s="933"/>
      <c r="N71" s="933"/>
      <c r="O71" s="933"/>
      <c r="P71" s="933"/>
      <c r="Q71" s="933"/>
      <c r="R71" s="933"/>
      <c r="S71" s="933"/>
      <c r="T71" s="933"/>
      <c r="U71" s="933"/>
      <c r="Y71" s="48"/>
      <c r="Z71" s="48"/>
      <c r="AA71" s="48"/>
      <c r="AB71" s="48"/>
      <c r="AC71" s="48"/>
      <c r="AD71" s="48"/>
      <c r="AE71" s="48"/>
      <c r="AF71" s="48"/>
      <c r="AG71" s="59"/>
      <c r="AH71" s="59"/>
    </row>
    <row r="72" spans="1:32" ht="28.5" customHeight="1">
      <c r="A72" s="934"/>
      <c r="B72" s="934"/>
      <c r="C72" s="934"/>
      <c r="D72" s="934"/>
      <c r="E72" s="934"/>
      <c r="F72" s="934"/>
      <c r="G72" s="934"/>
      <c r="H72" s="934"/>
      <c r="I72" s="934"/>
      <c r="J72" s="934"/>
      <c r="K72" s="934"/>
      <c r="L72" s="934"/>
      <c r="M72" s="934"/>
      <c r="N72" s="934"/>
      <c r="O72" s="934"/>
      <c r="P72" s="934"/>
      <c r="Q72" s="934"/>
      <c r="R72" s="934"/>
      <c r="S72" s="934"/>
      <c r="T72" s="934"/>
      <c r="Y72" s="77"/>
      <c r="Z72" s="77"/>
      <c r="AA72" s="77"/>
      <c r="AB72" s="77"/>
      <c r="AC72" s="48"/>
      <c r="AD72" s="48"/>
      <c r="AE72" s="48"/>
      <c r="AF72" s="48"/>
    </row>
    <row r="73" spans="1:37" ht="30" customHeight="1">
      <c r="A73" s="935"/>
      <c r="B73" s="935"/>
      <c r="C73" s="935"/>
      <c r="D73" s="935"/>
      <c r="E73" s="935"/>
      <c r="F73" s="935"/>
      <c r="G73" s="935"/>
      <c r="H73" s="935"/>
      <c r="I73" s="935"/>
      <c r="J73" s="935"/>
      <c r="K73" s="935"/>
      <c r="L73" s="935"/>
      <c r="M73" s="935"/>
      <c r="N73" s="935"/>
      <c r="O73" s="935"/>
      <c r="P73" s="935"/>
      <c r="Q73" s="935"/>
      <c r="R73" s="935"/>
      <c r="S73" s="935"/>
      <c r="T73" s="935"/>
      <c r="U73" s="935"/>
      <c r="Y73" s="48"/>
      <c r="Z73" s="48"/>
      <c r="AA73" s="48"/>
      <c r="AB73" s="48"/>
      <c r="AC73" s="48"/>
      <c r="AD73" s="48"/>
      <c r="AE73" s="48"/>
      <c r="AF73" s="48"/>
      <c r="AG73" s="59"/>
      <c r="AH73" s="59"/>
      <c r="AI73" s="59"/>
      <c r="AJ73" s="59"/>
      <c r="AK73" s="59"/>
    </row>
    <row r="74" spans="1:32" ht="27">
      <c r="A74" s="48"/>
      <c r="B74" s="59"/>
      <c r="C74" s="59"/>
      <c r="D74" s="59"/>
      <c r="E74" s="936"/>
      <c r="F74" s="936"/>
      <c r="G74" s="936"/>
      <c r="H74" s="936"/>
      <c r="I74" s="936"/>
      <c r="J74" s="936"/>
      <c r="K74" s="936"/>
      <c r="L74" s="936"/>
      <c r="M74" s="936"/>
      <c r="N74" s="936"/>
      <c r="O74" s="936"/>
      <c r="P74" s="936"/>
      <c r="Q74" s="936"/>
      <c r="R74" s="936"/>
      <c r="S74" s="936"/>
      <c r="T74" s="936"/>
      <c r="Y74" s="48"/>
      <c r="Z74" s="48"/>
      <c r="AA74" s="48"/>
      <c r="AB74" s="48"/>
      <c r="AC74" s="48"/>
      <c r="AD74" s="48"/>
      <c r="AE74" s="48"/>
      <c r="AF74" s="48"/>
    </row>
    <row r="75" spans="1:32" ht="27">
      <c r="A75" s="48"/>
      <c r="B75" s="48"/>
      <c r="C75" s="48"/>
      <c r="D75" s="48"/>
      <c r="E75" s="48"/>
      <c r="F75" s="48"/>
      <c r="G75" s="48"/>
      <c r="H75" s="48"/>
      <c r="I75" s="48"/>
      <c r="J75" s="48"/>
      <c r="K75" s="48"/>
      <c r="L75" s="48"/>
      <c r="M75" s="48"/>
      <c r="N75" s="48"/>
      <c r="O75" s="48"/>
      <c r="P75" s="48"/>
      <c r="Q75" s="48"/>
      <c r="R75" s="48"/>
      <c r="S75" s="48"/>
      <c r="T75" s="48"/>
      <c r="Y75" s="48"/>
      <c r="Z75" s="48"/>
      <c r="AA75" s="48"/>
      <c r="AB75" s="48"/>
      <c r="AC75" s="48"/>
      <c r="AD75" s="48"/>
      <c r="AE75" s="48"/>
      <c r="AF75" s="48"/>
    </row>
    <row r="76" spans="1:20" ht="27">
      <c r="A76" s="48"/>
      <c r="B76" s="48"/>
      <c r="C76" s="48"/>
      <c r="D76" s="48"/>
      <c r="E76" s="48"/>
      <c r="F76" s="48"/>
      <c r="G76" s="48"/>
      <c r="H76" s="48"/>
      <c r="I76" s="48"/>
      <c r="J76" s="48"/>
      <c r="K76" s="48"/>
      <c r="L76" s="48"/>
      <c r="M76" s="48"/>
      <c r="N76" s="48"/>
      <c r="O76" s="48"/>
      <c r="P76" s="48"/>
      <c r="Q76" s="48"/>
      <c r="R76" s="48"/>
      <c r="S76" s="48"/>
      <c r="T76" s="48"/>
    </row>
    <row r="77" spans="2:20" ht="27">
      <c r="B77" s="59"/>
      <c r="C77" s="59"/>
      <c r="D77" s="59"/>
      <c r="E77" s="59"/>
      <c r="F77" s="59"/>
      <c r="G77" s="59"/>
      <c r="H77" s="59"/>
      <c r="I77" s="59"/>
      <c r="J77" s="59"/>
      <c r="K77" s="59"/>
      <c r="L77" s="59"/>
      <c r="M77" s="59"/>
      <c r="N77" s="59"/>
      <c r="O77" s="59"/>
      <c r="P77" s="59"/>
      <c r="Q77" s="59"/>
      <c r="R77" s="59"/>
      <c r="S77" s="59"/>
      <c r="T77" s="59"/>
    </row>
    <row r="78" spans="2:20" ht="27">
      <c r="B78" s="59"/>
      <c r="C78" s="59"/>
      <c r="D78" s="59"/>
      <c r="E78" s="59"/>
      <c r="F78" s="59"/>
      <c r="G78" s="59"/>
      <c r="H78" s="59"/>
      <c r="I78" s="59"/>
      <c r="J78" s="59"/>
      <c r="K78" s="59"/>
      <c r="L78" s="59"/>
      <c r="M78" s="59"/>
      <c r="N78" s="59"/>
      <c r="O78" s="59"/>
      <c r="P78" s="59"/>
      <c r="Q78" s="59"/>
      <c r="R78" s="59"/>
      <c r="S78" s="59"/>
      <c r="T78" s="59"/>
    </row>
    <row r="79" spans="2:20" ht="27">
      <c r="B79" s="59"/>
      <c r="C79" s="59"/>
      <c r="D79" s="59"/>
      <c r="E79" s="59"/>
      <c r="F79" s="59"/>
      <c r="G79" s="59"/>
      <c r="H79" s="59"/>
      <c r="I79" s="59"/>
      <c r="J79" s="59"/>
      <c r="K79" s="59"/>
      <c r="L79" s="59"/>
      <c r="M79" s="59"/>
      <c r="N79" s="59"/>
      <c r="O79" s="59"/>
      <c r="P79" s="59"/>
      <c r="Q79" s="59"/>
      <c r="R79" s="59"/>
      <c r="S79" s="59"/>
      <c r="T79" s="59"/>
    </row>
    <row r="80" spans="2:20" ht="27">
      <c r="B80" s="59"/>
      <c r="C80" s="59"/>
      <c r="D80" s="59"/>
      <c r="E80" s="59"/>
      <c r="F80" s="59"/>
      <c r="G80" s="59"/>
      <c r="H80" s="59"/>
      <c r="I80" s="59"/>
      <c r="J80" s="59"/>
      <c r="K80" s="59"/>
      <c r="L80" s="59"/>
      <c r="M80" s="59"/>
      <c r="N80" s="59"/>
      <c r="O80" s="59"/>
      <c r="P80" s="59"/>
      <c r="Q80" s="59"/>
      <c r="R80" s="59"/>
      <c r="S80" s="59"/>
      <c r="T80" s="59"/>
    </row>
    <row r="81" ht="27.75">
      <c r="B81" s="78"/>
    </row>
    <row r="82" ht="27.75">
      <c r="B82" s="79"/>
    </row>
    <row r="83" ht="27.75">
      <c r="B83" s="80"/>
    </row>
    <row r="84" ht="27.75">
      <c r="B84" s="80"/>
    </row>
    <row r="85" ht="27.75">
      <c r="B85" s="81"/>
    </row>
    <row r="86" ht="27.75">
      <c r="B86" s="82"/>
    </row>
  </sheetData>
  <sheetProtection/>
  <mergeCells count="54">
    <mergeCell ref="A1:H1"/>
    <mergeCell ref="B2:T2"/>
    <mergeCell ref="A46:T46"/>
    <mergeCell ref="Q49:T49"/>
    <mergeCell ref="Q5:T5"/>
    <mergeCell ref="A44:B44"/>
    <mergeCell ref="D5:G5"/>
    <mergeCell ref="H5:H6"/>
    <mergeCell ref="M5:M6"/>
    <mergeCell ref="A3:B6"/>
    <mergeCell ref="M4:P4"/>
    <mergeCell ref="Q4:T4"/>
    <mergeCell ref="I5:I6"/>
    <mergeCell ref="J5:L5"/>
    <mergeCell ref="C3:L3"/>
    <mergeCell ref="M3:T3"/>
    <mergeCell ref="C4:G4"/>
    <mergeCell ref="H4:L4"/>
    <mergeCell ref="C5:C6"/>
    <mergeCell ref="N5:P5"/>
    <mergeCell ref="A66:L66"/>
    <mergeCell ref="A67:T67"/>
    <mergeCell ref="A68:N68"/>
    <mergeCell ref="A69:T69"/>
    <mergeCell ref="A54:B54"/>
    <mergeCell ref="A55:S55"/>
    <mergeCell ref="A57:H57"/>
    <mergeCell ref="A65:L65"/>
    <mergeCell ref="C48:G48"/>
    <mergeCell ref="A56:T56"/>
    <mergeCell ref="M49:M50"/>
    <mergeCell ref="A47:B50"/>
    <mergeCell ref="C47:L47"/>
    <mergeCell ref="M47:T47"/>
    <mergeCell ref="A70:T70"/>
    <mergeCell ref="H48:L48"/>
    <mergeCell ref="M48:P48"/>
    <mergeCell ref="Q48:T48"/>
    <mergeCell ref="C49:C50"/>
    <mergeCell ref="N49:P49"/>
    <mergeCell ref="D49:G49"/>
    <mergeCell ref="H49:H50"/>
    <mergeCell ref="I49:I50"/>
    <mergeCell ref="J49:L49"/>
    <mergeCell ref="A45:T45"/>
    <mergeCell ref="A71:U71"/>
    <mergeCell ref="A72:T72"/>
    <mergeCell ref="A73:U73"/>
    <mergeCell ref="E74:T74"/>
    <mergeCell ref="A58:AV58"/>
    <mergeCell ref="A59:J59"/>
    <mergeCell ref="A60:J60"/>
    <mergeCell ref="A62:P62"/>
    <mergeCell ref="A63:I63"/>
  </mergeCells>
  <printOptions horizontalCentered="1" verticalCentered="1"/>
  <pageMargins left="0" right="0" top="0" bottom="0" header="0" footer="0"/>
  <pageSetup horizontalDpi="300" verticalDpi="300" orientation="landscape" paperSize="9" scale="2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computer</dc:creator>
  <cp:keywords/>
  <dc:description/>
  <cp:lastModifiedBy>ALI HAMOODI</cp:lastModifiedBy>
  <cp:lastPrinted>2021-06-17T10:35:47Z</cp:lastPrinted>
  <dcterms:created xsi:type="dcterms:W3CDTF">2006-02-28T21:36:03Z</dcterms:created>
  <dcterms:modified xsi:type="dcterms:W3CDTF">2021-06-22T07:16:53Z</dcterms:modified>
  <cp:category/>
  <cp:version/>
  <cp:contentType/>
  <cp:contentStatus/>
</cp:coreProperties>
</file>