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610" activeTab="1"/>
  </bookViews>
  <sheets>
    <sheet name="Chart1" sheetId="1" r:id="rId1"/>
    <sheet name=" 1" sheetId="2" r:id="rId2"/>
    <sheet name="Sheet1" sheetId="3" r:id="rId3"/>
  </sheets>
  <definedNames>
    <definedName name="_xlnm.Print_Area" localSheetId="1">' 1'!$A$1:$O$325</definedName>
  </definedNames>
  <calcPr fullCalcOnLoad="1"/>
</workbook>
</file>

<file path=xl/sharedStrings.xml><?xml version="1.0" encoding="utf-8"?>
<sst xmlns="http://schemas.openxmlformats.org/spreadsheetml/2006/main" count="915" uniqueCount="563">
  <si>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</si>
  <si>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</si>
  <si>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</si>
  <si>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</si>
  <si>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</si>
  <si>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</si>
  <si>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</si>
  <si>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</si>
  <si>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</si>
  <si>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</si>
  <si>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</si>
  <si>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</si>
  <si>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</si>
  <si>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</si>
  <si>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</si>
  <si>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</si>
  <si>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</si>
  <si>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</si>
  <si>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</si>
  <si>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</si>
  <si>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</si>
  <si>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</si>
  <si>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</si>
  <si>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</si>
  <si>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</si>
  <si>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</si>
  <si>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</si>
  <si>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</si>
  <si>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Bid rang </t>
  </si>
  <si>
    <t xml:space="preserve">    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</si>
  <si>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</si>
  <si>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</si>
  <si>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</si>
  <si>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</si>
  <si>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</si>
  <si>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</si>
  <si>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</si>
  <si>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</si>
  <si>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</si>
  <si>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</si>
  <si>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</si>
  <si>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</si>
  <si>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سـعـر</t>
  </si>
  <si>
    <t>مبـلـغ</t>
  </si>
  <si>
    <t>المـزاد</t>
  </si>
  <si>
    <t>رقـــم</t>
  </si>
  <si>
    <t>(in days)</t>
  </si>
  <si>
    <t>competitive</t>
  </si>
  <si>
    <t>التنافسيـة المقبولة</t>
  </si>
  <si>
    <t>المزادات القائمة</t>
  </si>
  <si>
    <t>Accumelated</t>
  </si>
  <si>
    <t xml:space="preserve">Amount for </t>
  </si>
  <si>
    <t>all Auctions</t>
  </si>
  <si>
    <t>عـــدد</t>
  </si>
  <si>
    <t>Issue</t>
  </si>
  <si>
    <t>D1</t>
  </si>
  <si>
    <t>7.00%-14.50%</t>
  </si>
  <si>
    <t>D2</t>
  </si>
  <si>
    <t>9.00%-14.20%</t>
  </si>
  <si>
    <t>D3</t>
  </si>
  <si>
    <t>9.00%-12.00%</t>
  </si>
  <si>
    <t>D4</t>
  </si>
  <si>
    <t>9.00%-10.00%</t>
  </si>
  <si>
    <t>D5</t>
  </si>
  <si>
    <t>D6</t>
  </si>
  <si>
    <t>D7</t>
  </si>
  <si>
    <t>D8</t>
  </si>
  <si>
    <t>الغـــــــــــــــــــــــــــــــــــــــــــــــــــــــــــــــــــــــــــــــــــــــــاء</t>
  </si>
  <si>
    <t>9.50% -14.00%</t>
  </si>
  <si>
    <t>D9</t>
  </si>
  <si>
    <t xml:space="preserve">                               الغـــــــــــــــــــــــــــــــــــــــــــــــــــــــــــــــــــــــــــــــــــــــاء</t>
  </si>
  <si>
    <t>Cancel</t>
  </si>
  <si>
    <t>D10</t>
  </si>
  <si>
    <t>14.00%-15.00%</t>
  </si>
  <si>
    <t>D11</t>
  </si>
  <si>
    <t>21.00% -24.00%</t>
  </si>
  <si>
    <t>D12</t>
  </si>
  <si>
    <t>20.00% -21.00%</t>
  </si>
  <si>
    <t>D13</t>
  </si>
  <si>
    <t>21.00% -25.00%</t>
  </si>
  <si>
    <t>D14</t>
  </si>
  <si>
    <t>21.00% -21.00%</t>
  </si>
  <si>
    <t xml:space="preserve">المبلغ </t>
  </si>
  <si>
    <t>المدفوع</t>
  </si>
  <si>
    <t>Payment</t>
  </si>
  <si>
    <t>Due</t>
  </si>
  <si>
    <t>D15</t>
  </si>
  <si>
    <t>20.50% -21.50%</t>
  </si>
  <si>
    <t>D16</t>
  </si>
  <si>
    <t>21.00% -21.50%</t>
  </si>
  <si>
    <t>D17</t>
  </si>
  <si>
    <t>20.00%-22.00%</t>
  </si>
  <si>
    <t>D18</t>
  </si>
  <si>
    <t>D19</t>
  </si>
  <si>
    <t>20.00%-24.20%</t>
  </si>
  <si>
    <t>D20</t>
  </si>
  <si>
    <t>D21</t>
  </si>
  <si>
    <t>20.00%-25.00%</t>
  </si>
  <si>
    <t>20.00%-24.50%</t>
  </si>
  <si>
    <t>D22</t>
  </si>
  <si>
    <t>D23</t>
  </si>
  <si>
    <t>20.00%-25.50%</t>
  </si>
  <si>
    <t>D24</t>
  </si>
  <si>
    <t>20.00%-24.00%</t>
  </si>
  <si>
    <t>D25</t>
  </si>
  <si>
    <t>20.00%-21.00%</t>
  </si>
  <si>
    <t>D26</t>
  </si>
  <si>
    <t>19.00%-25.00%</t>
  </si>
  <si>
    <t>D27</t>
  </si>
  <si>
    <t>19.00%-24.00%</t>
  </si>
  <si>
    <t>D28</t>
  </si>
  <si>
    <t>19.00% -23.30%</t>
  </si>
  <si>
    <t>D29</t>
  </si>
  <si>
    <t>20.00 %-24.30%</t>
  </si>
  <si>
    <t>D30</t>
  </si>
  <si>
    <t>19.00% -21.00%</t>
  </si>
  <si>
    <t>D31</t>
  </si>
  <si>
    <t>D32</t>
  </si>
  <si>
    <t>19.00% -26.60%</t>
  </si>
  <si>
    <t>D33</t>
  </si>
  <si>
    <t>19.00% -25.10%</t>
  </si>
  <si>
    <t>D34</t>
  </si>
  <si>
    <t>D35</t>
  </si>
  <si>
    <t>18.90 %-21.00%</t>
  </si>
  <si>
    <t>D36</t>
  </si>
  <si>
    <t>18.60 %-21.00%</t>
  </si>
  <si>
    <t>D37</t>
  </si>
  <si>
    <t>19.00%-21.00%</t>
  </si>
  <si>
    <t>D38</t>
  </si>
  <si>
    <t>19.40%-24.90%</t>
  </si>
  <si>
    <t>D39</t>
  </si>
  <si>
    <t>18.90% -21.00%</t>
  </si>
  <si>
    <t>D40</t>
  </si>
  <si>
    <t>D41</t>
  </si>
  <si>
    <t>18.00% -24.00%</t>
  </si>
  <si>
    <t>D42</t>
  </si>
  <si>
    <t>18.00%-19.00%</t>
  </si>
  <si>
    <t>D43</t>
  </si>
  <si>
    <t>D44</t>
  </si>
  <si>
    <t>17.00%-19.10%</t>
  </si>
  <si>
    <t>D45</t>
  </si>
  <si>
    <t>الغــــــــــــــــــــــــــــــــــــــــــــــــــــــــــــــــــــــــــــــــــــــــــــــاء</t>
  </si>
  <si>
    <t>D46</t>
  </si>
  <si>
    <t>17.00%-19.00%</t>
  </si>
  <si>
    <t>D47</t>
  </si>
  <si>
    <t>17.00%-18.00%</t>
  </si>
  <si>
    <t>D48</t>
  </si>
  <si>
    <t>15.50%-18.00%</t>
  </si>
  <si>
    <t>D49</t>
  </si>
  <si>
    <t>15.00%-18.00%</t>
  </si>
  <si>
    <t>D50</t>
  </si>
  <si>
    <t>16.00%-18.00%</t>
  </si>
  <si>
    <t>D51</t>
  </si>
  <si>
    <t>15.00%-19.00%</t>
  </si>
  <si>
    <t>D52</t>
  </si>
  <si>
    <t>15.00%-16.50%</t>
  </si>
  <si>
    <t>D53</t>
  </si>
  <si>
    <t>14.40%-15.90</t>
  </si>
  <si>
    <t>D54</t>
  </si>
  <si>
    <t>15.5%-15.9%</t>
  </si>
  <si>
    <t>D55</t>
  </si>
  <si>
    <t>14.00%-16.00%</t>
  </si>
  <si>
    <t>D56</t>
  </si>
  <si>
    <t>الغــــــــــــــــــــــــــــــاء بسبب عطلة العيــــــــــــــــــــد</t>
  </si>
  <si>
    <t>D57</t>
  </si>
  <si>
    <t>D58</t>
  </si>
  <si>
    <t>15.00%-16.00%</t>
  </si>
  <si>
    <t>D59</t>
  </si>
  <si>
    <t>13.30%-15.00%</t>
  </si>
  <si>
    <t>D60</t>
  </si>
  <si>
    <t>D61</t>
  </si>
  <si>
    <t>D62</t>
  </si>
  <si>
    <t>D63</t>
  </si>
  <si>
    <t>D64</t>
  </si>
  <si>
    <t>11.00%-14.80%</t>
  </si>
  <si>
    <t xml:space="preserve">                                                 الــــــــــــــــــــــــــــــــــــــــغاء</t>
  </si>
  <si>
    <t>D65</t>
  </si>
  <si>
    <t>12.30%-15.00%</t>
  </si>
  <si>
    <t>D66</t>
  </si>
  <si>
    <t>11.00%- 14.50%</t>
  </si>
  <si>
    <t>D67</t>
  </si>
  <si>
    <t>10.00%-14.00%</t>
  </si>
  <si>
    <t>D68</t>
  </si>
  <si>
    <t>9.50%-13.50%</t>
  </si>
  <si>
    <t>D69</t>
  </si>
  <si>
    <t>7.00%-11.00%</t>
  </si>
  <si>
    <t>D70</t>
  </si>
  <si>
    <t>5.00%-10.00%</t>
  </si>
  <si>
    <t>D71</t>
  </si>
  <si>
    <t>D72</t>
  </si>
  <si>
    <t>5.00%-9.50%</t>
  </si>
  <si>
    <t>D73</t>
  </si>
  <si>
    <t>4.50%-10.00%</t>
  </si>
  <si>
    <t>D74</t>
  </si>
  <si>
    <t>5.00%-7.00%</t>
  </si>
  <si>
    <t>D75</t>
  </si>
  <si>
    <t>4.00%-5.30%</t>
  </si>
  <si>
    <t>D76</t>
  </si>
  <si>
    <t>4.00%-5.30 %</t>
  </si>
  <si>
    <t>D77</t>
  </si>
  <si>
    <t>3.90%-5.20%</t>
  </si>
  <si>
    <t>D78</t>
  </si>
  <si>
    <t>4.00% - 5.50%</t>
  </si>
  <si>
    <t>D79</t>
  </si>
  <si>
    <t>3.90%-6.50%</t>
  </si>
  <si>
    <t>D80</t>
  </si>
  <si>
    <t>4.00%-6.10%</t>
  </si>
  <si>
    <t>D81</t>
  </si>
  <si>
    <t>D82</t>
  </si>
  <si>
    <t>4.10% - 6.30%</t>
  </si>
  <si>
    <t>D83</t>
  </si>
  <si>
    <t>4.00%-6.00%</t>
  </si>
  <si>
    <t>D84</t>
  </si>
  <si>
    <t>4.10%-6.00%</t>
  </si>
  <si>
    <t>D85</t>
  </si>
  <si>
    <t>D86</t>
  </si>
  <si>
    <t>D87</t>
  </si>
  <si>
    <t>D88</t>
  </si>
  <si>
    <t>5.00%- 6.00%</t>
  </si>
  <si>
    <t>D89</t>
  </si>
  <si>
    <t>4.50%-5.50%</t>
  </si>
  <si>
    <t>D90</t>
  </si>
  <si>
    <t>D91</t>
  </si>
  <si>
    <t>4.80%-6.60%</t>
  </si>
  <si>
    <t>C1</t>
  </si>
  <si>
    <t>C2</t>
  </si>
  <si>
    <t>4.50%-6.00%</t>
  </si>
  <si>
    <t>C3</t>
  </si>
  <si>
    <t>4.70%-6.00%</t>
  </si>
  <si>
    <t>C4</t>
  </si>
  <si>
    <t>C5</t>
  </si>
  <si>
    <t>4.00%-5.00%</t>
  </si>
  <si>
    <t>C6</t>
  </si>
  <si>
    <t>4.30%-5.20%</t>
  </si>
  <si>
    <t>C7</t>
  </si>
  <si>
    <t>C8</t>
  </si>
  <si>
    <t>4.00%-5.50%</t>
  </si>
  <si>
    <t>C15</t>
  </si>
  <si>
    <t>4.80%-10.00%</t>
  </si>
  <si>
    <t>C9</t>
  </si>
  <si>
    <t>Cancell</t>
  </si>
  <si>
    <t>C14</t>
  </si>
  <si>
    <t>C16</t>
  </si>
  <si>
    <t>5.5% - 7.50%</t>
  </si>
  <si>
    <t>C17</t>
  </si>
  <si>
    <t>5.00%-7.60%</t>
  </si>
  <si>
    <t>C18</t>
  </si>
  <si>
    <t>6.00%-9.00%</t>
  </si>
  <si>
    <t>C19</t>
  </si>
  <si>
    <t>7.50%-9.00%</t>
  </si>
  <si>
    <t>C20</t>
  </si>
  <si>
    <t>C21</t>
  </si>
  <si>
    <t>5.00% - 8.50%</t>
  </si>
  <si>
    <t>C22</t>
  </si>
  <si>
    <t>C23</t>
  </si>
  <si>
    <t>5.00% - 10.00%</t>
  </si>
  <si>
    <t>C24</t>
  </si>
  <si>
    <t>5.00% - 7.50%</t>
  </si>
  <si>
    <t>C25</t>
  </si>
  <si>
    <t>4.00% - 7.50%</t>
  </si>
  <si>
    <t>C26</t>
  </si>
  <si>
    <t>C27</t>
  </si>
  <si>
    <t>5.00%- 8.00%</t>
  </si>
  <si>
    <t>C28</t>
  </si>
  <si>
    <t>C29</t>
  </si>
  <si>
    <t>C30</t>
  </si>
  <si>
    <t>C31</t>
  </si>
  <si>
    <t>5.00%-7.50%</t>
  </si>
  <si>
    <t>5.00%- 7.50%</t>
  </si>
  <si>
    <t>C32</t>
  </si>
  <si>
    <t>5.00%-9.00%</t>
  </si>
  <si>
    <t>C33</t>
  </si>
  <si>
    <t>5.00%-11.00%</t>
  </si>
  <si>
    <t>C34</t>
  </si>
  <si>
    <t>6.00% - 7.50%</t>
  </si>
  <si>
    <t>C35</t>
  </si>
  <si>
    <t>C36</t>
  </si>
  <si>
    <t>5.00%-7.90%</t>
  </si>
  <si>
    <t>C37</t>
  </si>
  <si>
    <t>6.80%-8.00%</t>
  </si>
  <si>
    <t>C38</t>
  </si>
  <si>
    <t>C39</t>
  </si>
  <si>
    <t>6.00%-7.90%</t>
  </si>
  <si>
    <t xml:space="preserve">المبلغ المدفوع </t>
  </si>
  <si>
    <t>مجموع مبالغ</t>
  </si>
  <si>
    <t xml:space="preserve">Bid range </t>
  </si>
  <si>
    <t>Total Payment</t>
  </si>
  <si>
    <t>of issue</t>
  </si>
  <si>
    <t>%</t>
  </si>
  <si>
    <t>C40</t>
  </si>
  <si>
    <t>C41</t>
  </si>
  <si>
    <t>C42</t>
  </si>
  <si>
    <t>C43</t>
  </si>
  <si>
    <t>C44</t>
  </si>
  <si>
    <t>6.00%-7.50%</t>
  </si>
  <si>
    <t>C45</t>
  </si>
  <si>
    <t>C46</t>
  </si>
  <si>
    <t>5.00%-8.30%</t>
  </si>
  <si>
    <t>for CBI</t>
  </si>
  <si>
    <t>C47</t>
  </si>
  <si>
    <t>5.00%-7.30%</t>
  </si>
  <si>
    <t>لصالح البنك المركزي</t>
  </si>
  <si>
    <t>C48</t>
  </si>
  <si>
    <t>4.00%-7.00%</t>
  </si>
  <si>
    <t>C49</t>
  </si>
  <si>
    <t>4.00%-6.50%</t>
  </si>
  <si>
    <t>C50</t>
  </si>
  <si>
    <t>4.00%-7.50%</t>
  </si>
  <si>
    <t>C51</t>
  </si>
  <si>
    <t>4.90%-8.0%</t>
  </si>
  <si>
    <t>C52</t>
  </si>
  <si>
    <t>C53</t>
  </si>
  <si>
    <t>4.80%-6.00%</t>
  </si>
  <si>
    <t>C54</t>
  </si>
  <si>
    <t xml:space="preserve">                         تفصيـــل  لمــزادات الحوالات الخاصة بالبنك المركزي العراقي  للفترة من 2006/8/21  ولغاية الوقت الحاضر </t>
  </si>
  <si>
    <t xml:space="preserve">                                                                             تفصيـــل  لمــزادات الحوالات الخاصة بالبنك المركزي العراقي  للفترة من 2011/12/20  ولغاية 2012/3/13 لاجل  91 يوم</t>
  </si>
  <si>
    <t>C55</t>
  </si>
  <si>
    <t>C56</t>
  </si>
  <si>
    <t>C57</t>
  </si>
  <si>
    <t>C58</t>
  </si>
  <si>
    <t>4.50%-5.30%</t>
  </si>
  <si>
    <t>C59</t>
  </si>
  <si>
    <t>4.30%-5.30%</t>
  </si>
  <si>
    <t>C60</t>
  </si>
  <si>
    <t>C61</t>
  </si>
  <si>
    <t>4.00%-5.20%</t>
  </si>
  <si>
    <t>C62</t>
  </si>
  <si>
    <t>4.20%-5.10%</t>
  </si>
  <si>
    <t>C63</t>
  </si>
  <si>
    <t>3.50%-5.20%</t>
  </si>
  <si>
    <t>C64</t>
  </si>
  <si>
    <t>4.10% - 5.00%</t>
  </si>
  <si>
    <t>C65</t>
  </si>
  <si>
    <t>4.10% - 5.40%</t>
  </si>
  <si>
    <t>C66</t>
  </si>
  <si>
    <t>4.10%- 5.00%</t>
  </si>
  <si>
    <t>C67</t>
  </si>
  <si>
    <t>C68</t>
  </si>
  <si>
    <t>4.00% - 5.40%</t>
  </si>
  <si>
    <t>C69</t>
  </si>
  <si>
    <t>C70</t>
  </si>
  <si>
    <t>4.50% - 4.50%</t>
  </si>
  <si>
    <t>C71</t>
  </si>
  <si>
    <t>C72</t>
  </si>
  <si>
    <t>4.10 %-9.50%</t>
  </si>
  <si>
    <t>C73</t>
  </si>
  <si>
    <t>4.40%-9.50%</t>
  </si>
  <si>
    <t>C74</t>
  </si>
  <si>
    <t>4.10%-5.30%</t>
  </si>
  <si>
    <t>C75</t>
  </si>
  <si>
    <t>Cansell</t>
  </si>
  <si>
    <t>C76</t>
  </si>
  <si>
    <t>C77</t>
  </si>
  <si>
    <t>4.50%-8.90%</t>
  </si>
  <si>
    <t>C78</t>
  </si>
  <si>
    <t>C79</t>
  </si>
  <si>
    <t>4.20%-9.00%</t>
  </si>
  <si>
    <t>4.10%-9.50%</t>
  </si>
  <si>
    <t>C80</t>
  </si>
  <si>
    <t>4.10% - 9.50%</t>
  </si>
  <si>
    <t>C81</t>
  </si>
  <si>
    <t>4.10% - 9.00%</t>
  </si>
  <si>
    <t>C82</t>
  </si>
  <si>
    <t>4.20% 7.90%</t>
  </si>
  <si>
    <t>C83</t>
  </si>
  <si>
    <t>4.30%-6.60%</t>
  </si>
  <si>
    <t>C84</t>
  </si>
  <si>
    <t>4.40%- 6.50%</t>
  </si>
  <si>
    <t>C85</t>
  </si>
  <si>
    <t>C86</t>
  </si>
  <si>
    <t>4.30%-5.00%</t>
  </si>
  <si>
    <t>4.30%-9.00%</t>
  </si>
  <si>
    <t>C87</t>
  </si>
  <si>
    <t>4.40%-9.00%</t>
  </si>
  <si>
    <t>C88</t>
  </si>
  <si>
    <t>C89</t>
  </si>
  <si>
    <t>4.20%-6.00%</t>
  </si>
  <si>
    <t>4.40%-4.90%</t>
  </si>
  <si>
    <t>*C93</t>
  </si>
  <si>
    <t>*C94</t>
  </si>
  <si>
    <t>*C92</t>
  </si>
  <si>
    <t>*C91</t>
  </si>
  <si>
    <t>*C90</t>
  </si>
  <si>
    <t>15/10/2013</t>
  </si>
  <si>
    <t>CANCEL</t>
  </si>
  <si>
    <t>*C95</t>
  </si>
  <si>
    <t>*C96</t>
  </si>
  <si>
    <t>*C97</t>
  </si>
  <si>
    <t>*C98</t>
  </si>
  <si>
    <t>*C99</t>
  </si>
  <si>
    <t>4.70%-5.00%</t>
  </si>
  <si>
    <t>*C100</t>
  </si>
  <si>
    <t>*C101</t>
  </si>
  <si>
    <t>4.40%-5.00%</t>
  </si>
  <si>
    <t>4.40%-4.70%</t>
  </si>
  <si>
    <t>*C102</t>
  </si>
  <si>
    <t>4.20%-4.90%</t>
  </si>
  <si>
    <t>*C103</t>
  </si>
  <si>
    <t>4.20%-5.50%</t>
  </si>
  <si>
    <t>*C104</t>
  </si>
  <si>
    <t>*C105</t>
  </si>
  <si>
    <t>4.50%-5.00%</t>
  </si>
  <si>
    <t>*C106</t>
  </si>
  <si>
    <t>*C107</t>
  </si>
  <si>
    <t>3.50%-5.00%</t>
  </si>
  <si>
    <t>*C108</t>
  </si>
  <si>
    <t>*C109</t>
  </si>
  <si>
    <t>*C110</t>
  </si>
  <si>
    <t>4.20%-5.00%</t>
  </si>
  <si>
    <t>CANCELL</t>
  </si>
  <si>
    <t>*C111</t>
  </si>
  <si>
    <t>4.30%-5.40%</t>
  </si>
  <si>
    <t>*C112</t>
  </si>
  <si>
    <t>4.30%-5.10%</t>
  </si>
  <si>
    <t>*C113</t>
  </si>
  <si>
    <t>*C114</t>
  </si>
  <si>
    <t>*C115</t>
  </si>
  <si>
    <t>4.00% - 5.00%</t>
  </si>
  <si>
    <t>*C116</t>
  </si>
  <si>
    <t>4.30% - 5.00%</t>
  </si>
  <si>
    <t>*C117</t>
  </si>
  <si>
    <t>4.30 % - 6.00%</t>
  </si>
  <si>
    <t>*C118</t>
  </si>
  <si>
    <t xml:space="preserve"> 4.30% - 5.00%</t>
  </si>
  <si>
    <t>*C119</t>
  </si>
  <si>
    <t xml:space="preserve">              4.70% - 5.50%           </t>
  </si>
  <si>
    <t>*C120</t>
  </si>
  <si>
    <t>4.50 % - 5.00%</t>
  </si>
  <si>
    <t>*C121</t>
  </si>
  <si>
    <t>4.90% - 5.00%</t>
  </si>
  <si>
    <t>*C122</t>
  </si>
  <si>
    <t>4.50% - 5.00%</t>
  </si>
  <si>
    <t>*C123</t>
  </si>
  <si>
    <t xml:space="preserve">  4.00% - 5.00%</t>
  </si>
  <si>
    <t>*C124</t>
  </si>
  <si>
    <t xml:space="preserve">    4.50% - 5.00% </t>
  </si>
  <si>
    <t>*C125</t>
  </si>
  <si>
    <t xml:space="preserve">    4.00% - 5.00% </t>
  </si>
  <si>
    <t xml:space="preserve">  4.90% - 5.00%</t>
  </si>
  <si>
    <t>*C126</t>
  </si>
  <si>
    <t>*C127</t>
  </si>
  <si>
    <t>**C128</t>
  </si>
  <si>
    <t xml:space="preserve">   4.00% - 5.00%</t>
  </si>
  <si>
    <t>**C129</t>
  </si>
  <si>
    <t xml:space="preserve">    4.80% - 5.00%</t>
  </si>
  <si>
    <t>**C130</t>
  </si>
  <si>
    <t xml:space="preserve">    4.00% - 5.00%</t>
  </si>
  <si>
    <t>**C131</t>
  </si>
  <si>
    <t xml:space="preserve">     4.80% - 6.00%</t>
  </si>
  <si>
    <t>**C132</t>
  </si>
  <si>
    <t xml:space="preserve">     4.90% - 6.00%</t>
  </si>
  <si>
    <t>**C133</t>
  </si>
  <si>
    <t xml:space="preserve">     4.00% - 5.20%</t>
  </si>
  <si>
    <t>**C134</t>
  </si>
  <si>
    <t xml:space="preserve">     4.90% - 5.00%</t>
  </si>
  <si>
    <t>**C135</t>
  </si>
  <si>
    <t>3.50%- 5.60%</t>
  </si>
  <si>
    <t>**C136</t>
  </si>
  <si>
    <t>4.00%-5.10%</t>
  </si>
  <si>
    <t>**C137</t>
  </si>
  <si>
    <t>**C138</t>
  </si>
  <si>
    <t>**C139</t>
  </si>
  <si>
    <t>4.20% -5.00%</t>
  </si>
  <si>
    <t>**C140</t>
  </si>
  <si>
    <t>4.00% -5.00%</t>
  </si>
  <si>
    <t>**C141</t>
  </si>
  <si>
    <t>4.20% -4.80%</t>
  </si>
  <si>
    <t>**C142</t>
  </si>
  <si>
    <t>**C143</t>
  </si>
  <si>
    <t>4.20%-4.80%</t>
  </si>
  <si>
    <t>**C144</t>
  </si>
  <si>
    <t>2.50%-4.60%</t>
  </si>
  <si>
    <t>**C145</t>
  </si>
  <si>
    <t>**C146</t>
  </si>
  <si>
    <t>4.20%-4.50%</t>
  </si>
  <si>
    <t>4.00% - 4.50%</t>
  </si>
  <si>
    <t>**C148</t>
  </si>
  <si>
    <t>C147</t>
  </si>
  <si>
    <t>**C149</t>
  </si>
  <si>
    <t>4.00% - 4.20%</t>
  </si>
  <si>
    <t>**C150</t>
  </si>
  <si>
    <t>**C151</t>
  </si>
  <si>
    <t>**C152</t>
  </si>
  <si>
    <t>2.50% - 2.50%</t>
  </si>
  <si>
    <t>2.50% - 4.50%</t>
  </si>
  <si>
    <t>**C153</t>
  </si>
  <si>
    <t>**C154</t>
  </si>
  <si>
    <t>**D092</t>
  </si>
  <si>
    <t>**D193</t>
  </si>
  <si>
    <t>**C155</t>
  </si>
  <si>
    <t>D194</t>
  </si>
  <si>
    <t>C156</t>
  </si>
  <si>
    <t>D195</t>
  </si>
  <si>
    <t>C157</t>
  </si>
  <si>
    <t>D196</t>
  </si>
  <si>
    <t>2.50%- 2.50%</t>
  </si>
  <si>
    <t>C158</t>
  </si>
  <si>
    <t>C159</t>
  </si>
  <si>
    <t>1.50%- 4.20%</t>
  </si>
  <si>
    <t>C160</t>
  </si>
  <si>
    <t>D197</t>
  </si>
  <si>
    <t>D198</t>
  </si>
  <si>
    <t>D199</t>
  </si>
  <si>
    <t>2.30%-2.5%</t>
  </si>
  <si>
    <t>C161</t>
  </si>
  <si>
    <t>C162</t>
  </si>
  <si>
    <t>D200</t>
  </si>
  <si>
    <t>C163</t>
  </si>
  <si>
    <t>D201</t>
  </si>
  <si>
    <t>2.5%-2.5%</t>
  </si>
  <si>
    <t>D202</t>
  </si>
  <si>
    <t>2.00%-3.50%</t>
  </si>
  <si>
    <t>D203</t>
  </si>
  <si>
    <t>2.50%-2.50%</t>
  </si>
  <si>
    <t>C165</t>
  </si>
  <si>
    <t>1.50%-2.50%</t>
  </si>
  <si>
    <t>C166</t>
  </si>
  <si>
    <t>C167</t>
  </si>
  <si>
    <t>1.50%-2.00%</t>
  </si>
  <si>
    <t>D204</t>
  </si>
  <si>
    <t>D205</t>
  </si>
  <si>
    <t>2.50%-4.00%</t>
  </si>
  <si>
    <t>D206</t>
  </si>
  <si>
    <t>C168</t>
  </si>
  <si>
    <t>1.40%-1.50%</t>
  </si>
  <si>
    <t>2.30%-2.70%</t>
  </si>
  <si>
    <t>C169</t>
  </si>
  <si>
    <t>1.50%-1.50%</t>
  </si>
  <si>
    <t>D207</t>
  </si>
  <si>
    <t>1.40%-2.50%</t>
  </si>
  <si>
    <t>D208</t>
  </si>
  <si>
    <t>1.90%-2.80%</t>
  </si>
  <si>
    <t>E101</t>
  </si>
  <si>
    <t>2.60%-2.90%</t>
  </si>
  <si>
    <t>2.10%-2.50%</t>
  </si>
  <si>
    <t>D209</t>
  </si>
  <si>
    <t>E102</t>
  </si>
  <si>
    <t>2.50%-2.90%</t>
  </si>
  <si>
    <t>D211</t>
  </si>
  <si>
    <t>D210</t>
  </si>
  <si>
    <t xml:space="preserve"> Historical  Details of Bills Auction of CBI  for period 21/08/2006 up to date Term of 182 &amp; 91 days</t>
  </si>
  <si>
    <r>
      <t>4.40%-5.20</t>
    </r>
    <r>
      <rPr>
        <b/>
        <strike/>
        <sz val="42"/>
        <rFont val="Arial"/>
        <family val="2"/>
      </rPr>
      <t>%</t>
    </r>
  </si>
  <si>
    <t>E106</t>
  </si>
  <si>
    <t>2.90%-2.90%</t>
  </si>
  <si>
    <t>E107</t>
  </si>
  <si>
    <t>2.9%-3.00%</t>
  </si>
  <si>
    <t>D212</t>
  </si>
  <si>
    <t>D213</t>
  </si>
  <si>
    <t>D214</t>
  </si>
  <si>
    <t>2.30%-2.60%</t>
  </si>
  <si>
    <t>2.40%-2.50%</t>
  </si>
  <si>
    <t>E108</t>
  </si>
  <si>
    <t>2.7%-3.00%</t>
  </si>
  <si>
    <t>حوالات البنك المركزي عام 2019</t>
  </si>
  <si>
    <t>D216</t>
  </si>
  <si>
    <t>2.40%-3.00%</t>
  </si>
  <si>
    <t>2.90%-3.00%</t>
  </si>
  <si>
    <t>2.70%-3.00%</t>
  </si>
  <si>
    <t>E109</t>
  </si>
  <si>
    <t>D215</t>
  </si>
  <si>
    <t>D217</t>
  </si>
  <si>
    <t>D218</t>
  </si>
  <si>
    <t xml:space="preserve">             Historical  Details of Bills Auction of CBI  for period 20/8/2019 up to13/05/2020 Term of  182&amp;364  days</t>
  </si>
</sst>
</file>

<file path=xl/styles.xml><?xml version="1.0" encoding="utf-8"?>
<styleSheet xmlns="http://schemas.openxmlformats.org/spreadsheetml/2006/main">
  <numFmts count="65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0.000"/>
    <numFmt numFmtId="195" formatCode="0.0"/>
    <numFmt numFmtId="196" formatCode="[$-401]dd\ mmmm\,\ yyyy"/>
    <numFmt numFmtId="197" formatCode="[$-401]hh:mm:ss\ AM/PM"/>
    <numFmt numFmtId="198" formatCode="[$-1000000]00000"/>
    <numFmt numFmtId="199" formatCode="[$-1060000]B2d/mm/yyyy;@"/>
    <numFmt numFmtId="200" formatCode="[$-2010000]d/mm/yyyy;@"/>
    <numFmt numFmtId="201" formatCode="#,##0.000"/>
    <numFmt numFmtId="202" formatCode="[$-801]dd\ mmmm\,\ yyyy"/>
    <numFmt numFmtId="203" formatCode="mmm\-yyyy"/>
    <numFmt numFmtId="204" formatCode="[$-409]h:mm:ss\ AM/PM"/>
    <numFmt numFmtId="205" formatCode="[$-409]dddd\,\ mmmm\ dd\,\ yyyy"/>
    <numFmt numFmtId="206" formatCode="&quot;ر.س.&quot;\ #,##0_-"/>
    <numFmt numFmtId="207" formatCode="&quot;ر.س.&quot;\ #,##0.00_-"/>
    <numFmt numFmtId="208" formatCode="[$-C09]dddd\,\ d\ mmmm\ yyyy"/>
    <numFmt numFmtId="209" formatCode="m/d/yyyy;@"/>
    <numFmt numFmtId="210" formatCode="dd\-mm\-yyyy"/>
    <numFmt numFmtId="211" formatCode="0.0%"/>
    <numFmt numFmtId="212" formatCode="0.000%"/>
    <numFmt numFmtId="213" formatCode="00000"/>
    <numFmt numFmtId="214" formatCode="dd/mm/yyyy"/>
    <numFmt numFmtId="215" formatCode="dd\lmm/yyyy"/>
    <numFmt numFmtId="216" formatCode="[$-801]hh:mm:ss\ AM/PM"/>
    <numFmt numFmtId="217" formatCode="#,##0_ ;\-#,##0\ "/>
    <numFmt numFmtId="218" formatCode="_-* #,##0.000_-;_-* #,##0.000\-;_-* &quot;-&quot;??_-;_-@_-"/>
    <numFmt numFmtId="219" formatCode="_-* #,##0.0_-;_-* #,##0.0\-;_-* &quot;-&quot;??_-;_-@_-"/>
    <numFmt numFmtId="220" formatCode="_-* #,##0_-;_-* #,##0\-;_-* &quot;-&quot;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b/>
      <strike/>
      <sz val="4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194" fontId="9" fillId="0" borderId="25" xfId="0" applyNumberFormat="1" applyFont="1" applyFill="1" applyBorder="1" applyAlignment="1">
      <alignment horizontal="center"/>
    </xf>
    <xf numFmtId="194" fontId="9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horizontal="center"/>
    </xf>
    <xf numFmtId="14" fontId="9" fillId="0" borderId="27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194" fontId="9" fillId="0" borderId="27" xfId="0" applyNumberFormat="1" applyFont="1" applyFill="1" applyBorder="1" applyAlignment="1">
      <alignment horizontal="center"/>
    </xf>
    <xf numFmtId="194" fontId="9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194" fontId="9" fillId="0" borderId="27" xfId="0" applyNumberFormat="1" applyFont="1" applyFill="1" applyBorder="1" applyAlignment="1">
      <alignment/>
    </xf>
    <xf numFmtId="194" fontId="9" fillId="0" borderId="2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14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14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21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 applyProtection="1">
      <alignment horizontal="center" vertical="center"/>
      <protection hidden="1" locked="0"/>
    </xf>
    <xf numFmtId="3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9" fontId="9" fillId="0" borderId="15" xfId="0" applyNumberFormat="1" applyFont="1" applyFill="1" applyBorder="1" applyAlignment="1">
      <alignment horizontal="center"/>
    </xf>
    <xf numFmtId="10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214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4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94" fontId="9" fillId="0" borderId="25" xfId="0" applyNumberFormat="1" applyFont="1" applyFill="1" applyBorder="1" applyAlignment="1">
      <alignment horizontal="center" vertical="center"/>
    </xf>
    <xf numFmtId="194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94" fontId="9" fillId="0" borderId="27" xfId="0" applyNumberFormat="1" applyFont="1" applyFill="1" applyBorder="1" applyAlignment="1">
      <alignment horizontal="center" vertical="center"/>
    </xf>
    <xf numFmtId="194" fontId="9" fillId="0" borderId="2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4" fontId="9" fillId="0" borderId="27" xfId="0" applyNumberFormat="1" applyFont="1" applyFill="1" applyBorder="1" applyAlignment="1">
      <alignment vertical="center"/>
    </xf>
    <xf numFmtId="194" fontId="9" fillId="0" borderId="27" xfId="0" applyNumberFormat="1" applyFont="1" applyFill="1" applyBorder="1" applyAlignment="1">
      <alignment vertical="center"/>
    </xf>
    <xf numFmtId="194" fontId="9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/>
    </xf>
    <xf numFmtId="14" fontId="9" fillId="0" borderId="30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194" fontId="9" fillId="0" borderId="30" xfId="0" applyNumberFormat="1" applyFont="1" applyFill="1" applyBorder="1" applyAlignment="1">
      <alignment/>
    </xf>
    <xf numFmtId="215" fontId="9" fillId="0" borderId="15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15" fontId="9" fillId="0" borderId="3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215" fontId="9" fillId="0" borderId="18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>
      <alignment horizontal="center"/>
    </xf>
    <xf numFmtId="9" fontId="9" fillId="0" borderId="14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0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215" fontId="9" fillId="0" borderId="1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14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14" fontId="10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2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10" fontId="9" fillId="33" borderId="10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9" fontId="9" fillId="0" borderId="10" xfId="59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214" fontId="9" fillId="33" borderId="15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/>
      <protection hidden="1" locked="0"/>
    </xf>
    <xf numFmtId="3" fontId="9" fillId="33" borderId="15" xfId="0" applyNumberFormat="1" applyFont="1" applyFill="1" applyBorder="1" applyAlignment="1">
      <alignment horizontal="center" vertical="center"/>
    </xf>
    <xf numFmtId="9" fontId="9" fillId="33" borderId="15" xfId="0" applyNumberFormat="1" applyFont="1" applyFill="1" applyBorder="1" applyAlignment="1">
      <alignment horizontal="center" vertical="center"/>
    </xf>
    <xf numFmtId="10" fontId="9" fillId="33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1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horizontal="center" vertical="center"/>
      <protection hidden="1" locked="0"/>
    </xf>
    <xf numFmtId="3" fontId="9" fillId="0" borderId="15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10" fontId="9" fillId="0" borderId="15" xfId="0" applyNumberFormat="1" applyFont="1" applyBorder="1" applyAlignment="1">
      <alignment horizontal="center" vertical="center"/>
    </xf>
    <xf numFmtId="194" fontId="10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9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20" fontId="9" fillId="0" borderId="10" xfId="42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9" fontId="9" fillId="0" borderId="19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4925"/>
          <c:w val="0.90675"/>
          <c:h val="0.657"/>
        </c:manualLayout>
      </c:layout>
      <c:lineChart>
        <c:grouping val="standard"/>
        <c:varyColors val="0"/>
        <c:ser>
          <c:idx val="0"/>
          <c:order val="0"/>
          <c:tx>
            <c:v>سعر  الخصم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 1'!#REF!</c:f>
              <c:strCache>
                <c:ptCount val="6"/>
                <c:pt idx="0">
                  <c:v>D208</c:v>
                </c:pt>
                <c:pt idx="1">
                  <c:v>E101</c:v>
                </c:pt>
                <c:pt idx="2">
                  <c:v>D209</c:v>
                </c:pt>
                <c:pt idx="3">
                  <c:v>E102</c:v>
                </c:pt>
                <c:pt idx="4">
                  <c:v>D210</c:v>
                </c:pt>
                <c:pt idx="5">
                  <c:v>D211</c:v>
                </c:pt>
              </c:strCache>
            </c:strRef>
          </c:cat>
          <c:val>
            <c:numRef>
              <c:f>(' 1'!$L$237:$L$262,' 1'!$L$264,' 1'!$L$266,' 1'!$L$273,' 1'!$L$274,' 1'!$L$279,' 1'!$L$283,' 1'!$L$284,' 1'!$L$286,' 1'!$L$287,' 1'!$L$289,' 1'!$L$290,' 1'!$L$291:$L$292,' 1'!$L$293:$L$294,' 1'!$L$295,' 1'!$L$296)</c:f>
              <c:numCache>
                <c:ptCount val="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0.049</c:v>
                </c:pt>
                <c:pt idx="13">
                  <c:v>0.048</c:v>
                </c:pt>
                <c:pt idx="14">
                  <c:v>0.048</c:v>
                </c:pt>
                <c:pt idx="15">
                  <c:v>0.047</c:v>
                </c:pt>
                <c:pt idx="16">
                  <c:v>0.046</c:v>
                </c:pt>
                <c:pt idx="17">
                  <c:v>0.045</c:v>
                </c:pt>
                <c:pt idx="18">
                  <c:v>0.046</c:v>
                </c:pt>
                <c:pt idx="19">
                  <c:v>0.044</c:v>
                </c:pt>
                <c:pt idx="20">
                  <c:v>0.043</c:v>
                </c:pt>
                <c:pt idx="21">
                  <c:v>0.042</c:v>
                </c:pt>
                <c:pt idx="22">
                  <c:v>0.042</c:v>
                </c:pt>
                <c:pt idx="23">
                  <c:v>0.045</c:v>
                </c:pt>
                <c:pt idx="24">
                  <c:v>0.044</c:v>
                </c:pt>
                <c:pt idx="25">
                  <c:v>0.042</c:v>
                </c:pt>
                <c:pt idx="26">
                  <c:v>0.025</c:v>
                </c:pt>
                <c:pt idx="27">
                  <c:v>0.025</c:v>
                </c:pt>
                <c:pt idx="28">
                  <c:v>0.025</c:v>
                </c:pt>
                <c:pt idx="29">
                  <c:v>0.015</c:v>
                </c:pt>
                <c:pt idx="30">
                  <c:v>0.025</c:v>
                </c:pt>
                <c:pt idx="31">
                  <c:v>0.025</c:v>
                </c:pt>
                <c:pt idx="32">
                  <c:v>0.025</c:v>
                </c:pt>
                <c:pt idx="33">
                  <c:v>0.025</c:v>
                </c:pt>
                <c:pt idx="34">
                  <c:v>0.015</c:v>
                </c:pt>
                <c:pt idx="35">
                  <c:v>0.015</c:v>
                </c:pt>
                <c:pt idx="36">
                  <c:v>0.025</c:v>
                </c:pt>
                <c:pt idx="37">
                  <c:v>0.015</c:v>
                </c:pt>
                <c:pt idx="38">
                  <c:v>0.025</c:v>
                </c:pt>
                <c:pt idx="39">
                  <c:v>0.015</c:v>
                </c:pt>
                <c:pt idx="40">
                  <c:v>0.025</c:v>
                </c:pt>
                <c:pt idx="41">
                  <c:v>0.025</c:v>
                </c:pt>
                <c:pt idx="42">
                  <c:v>0.029</c:v>
                </c:pt>
              </c:numCache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tickLblSkip val="2"/>
        <c:tickMarkSkip val="2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0.47875</cdr:y>
    </cdr:from>
    <cdr:to>
      <cdr:x>0.03975</cdr:x>
      <cdr:y>0.55525</cdr:y>
    </cdr:to>
    <cdr:sp>
      <cdr:nvSpPr>
        <cdr:cNvPr id="1" name="WordArt 1443"/>
        <cdr:cNvSpPr>
          <a:spLocks/>
        </cdr:cNvSpPr>
      </cdr:nvSpPr>
      <cdr:spPr>
        <a:xfrm rot="16200000">
          <a:off x="133350" y="2733675"/>
          <a:ext cx="238125" cy="4381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0.453</cdr:y>
    </cdr:from>
    <cdr:to>
      <cdr:x>0.05975</cdr:x>
      <cdr:y>0.55375</cdr:y>
    </cdr:to>
    <cdr:sp>
      <cdr:nvSpPr>
        <cdr:cNvPr id="2" name="WordArt 1444"/>
        <cdr:cNvSpPr>
          <a:spLocks/>
        </cdr:cNvSpPr>
      </cdr:nvSpPr>
      <cdr:spPr>
        <a:xfrm rot="16200000">
          <a:off x="361950" y="2581275"/>
          <a:ext cx="190500" cy="5715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0.01175</cdr:y>
    </cdr:from>
    <cdr:to>
      <cdr:x>0.87325</cdr:x>
      <cdr:y>0.14275</cdr:y>
    </cdr:to>
    <cdr:sp>
      <cdr:nvSpPr>
        <cdr:cNvPr id="3" name="WordArt 1445"/>
        <cdr:cNvSpPr>
          <a:spLocks/>
        </cdr:cNvSpPr>
      </cdr:nvSpPr>
      <cdr:spPr>
        <a:xfrm>
          <a:off x="2228850" y="66675"/>
          <a:ext cx="58959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اسعار الفوائد التي رست بها المزادات الخاصة بالبنك المركزي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للفترة من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12/9/2018ولغاية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12/3/2019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0.4905</cdr:x>
      <cdr:y>0.82075</cdr:y>
    </cdr:from>
    <cdr:to>
      <cdr:x>0.58725</cdr:x>
      <cdr:y>0.88325</cdr:y>
    </cdr:to>
    <cdr:sp>
      <cdr:nvSpPr>
        <cdr:cNvPr id="4" name="WordArt 1446"/>
        <cdr:cNvSpPr>
          <a:spLocks/>
        </cdr:cNvSpPr>
      </cdr:nvSpPr>
      <cdr:spPr>
        <a:xfrm>
          <a:off x="4562475" y="4686300"/>
          <a:ext cx="904875" cy="361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0.88325</cdr:y>
    </cdr:from>
    <cdr:to>
      <cdr:x>0.595</cdr:x>
      <cdr:y>0.919</cdr:y>
    </cdr:to>
    <cdr:sp>
      <cdr:nvSpPr>
        <cdr:cNvPr id="5" name="WordArt 1447"/>
        <cdr:cNvSpPr>
          <a:spLocks/>
        </cdr:cNvSpPr>
      </cdr:nvSpPr>
      <cdr:spPr>
        <a:xfrm>
          <a:off x="4438650" y="5038725"/>
          <a:ext cx="1095375" cy="20002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0.63975</cdr:y>
    </cdr:from>
    <cdr:to>
      <cdr:x>0.501</cdr:x>
      <cdr:y>0.665</cdr:y>
    </cdr:to>
    <cdr:sp>
      <cdr:nvSpPr>
        <cdr:cNvPr id="6" name="Text Box 1448"/>
        <cdr:cNvSpPr txBox="1">
          <a:spLocks noChangeArrowheads="1"/>
        </cdr:cNvSpPr>
      </cdr:nvSpPr>
      <cdr:spPr>
        <a:xfrm>
          <a:off x="4562475" y="3648075"/>
          <a:ext cx="95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326"/>
  <sheetViews>
    <sheetView tabSelected="1" view="pageBreakPreview" zoomScale="25" zoomScaleSheetLayoutView="25" zoomScalePageLayoutView="0" workbookViewId="0" topLeftCell="A310">
      <selection activeCell="H329" sqref="H329"/>
    </sheetView>
  </sheetViews>
  <sheetFormatPr defaultColWidth="35.7109375" defaultRowHeight="12.75"/>
  <cols>
    <col min="1" max="1" width="40.57421875" style="25" customWidth="1"/>
    <col min="2" max="2" width="57.28125" style="94" customWidth="1"/>
    <col min="3" max="3" width="39.8515625" style="25" customWidth="1"/>
    <col min="4" max="4" width="36.28125" style="25" customWidth="1"/>
    <col min="5" max="5" width="57.28125" style="94" customWidth="1"/>
    <col min="6" max="6" width="38.8515625" style="25" customWidth="1"/>
    <col min="7" max="7" width="36.8515625" style="25" customWidth="1"/>
    <col min="8" max="8" width="60.28125" style="25" customWidth="1"/>
    <col min="9" max="9" width="69.421875" style="25" customWidth="1"/>
    <col min="10" max="10" width="54.8515625" style="95" customWidth="1"/>
    <col min="11" max="11" width="65.7109375" style="25" customWidth="1"/>
    <col min="12" max="12" width="33.57421875" style="23" customWidth="1"/>
    <col min="13" max="13" width="41.28125" style="23" customWidth="1"/>
    <col min="14" max="14" width="50.421875" style="24" customWidth="1"/>
    <col min="15" max="15" width="65.00390625" style="24" customWidth="1"/>
    <col min="16" max="16384" width="35.7109375" style="25" customWidth="1"/>
  </cols>
  <sheetData>
    <row r="2" spans="1:15" ht="48.75" customHeight="1">
      <c r="A2" s="138"/>
      <c r="B2" s="139" t="s">
        <v>29</v>
      </c>
      <c r="C2" s="140"/>
      <c r="D2" s="140"/>
      <c r="E2" s="140"/>
      <c r="F2" s="139"/>
      <c r="G2" s="141"/>
      <c r="H2" s="141"/>
      <c r="I2" s="141"/>
      <c r="J2" s="143" t="s">
        <v>314</v>
      </c>
      <c r="K2" s="143"/>
      <c r="L2" s="143"/>
      <c r="M2" s="143"/>
      <c r="N2" s="143"/>
      <c r="O2" s="143"/>
    </row>
    <row r="3" spans="1:15" s="142" customFormat="1" ht="54" customHeight="1">
      <c r="A3" s="260" t="s">
        <v>540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2:15" s="26" customFormat="1" ht="54" customHeight="1" thickBot="1">
      <c r="B4" s="29"/>
      <c r="C4" s="30"/>
      <c r="E4" s="31"/>
      <c r="F4" s="32"/>
      <c r="G4" s="32"/>
      <c r="H4" s="32"/>
      <c r="I4" s="32"/>
      <c r="J4" s="33"/>
      <c r="L4" s="27"/>
      <c r="M4" s="27"/>
      <c r="N4" s="28"/>
      <c r="O4" s="28"/>
    </row>
    <row r="5" spans="1:16" s="34" customFormat="1" ht="54" customHeight="1">
      <c r="A5" s="60" t="s">
        <v>45</v>
      </c>
      <c r="B5" s="61" t="s">
        <v>32</v>
      </c>
      <c r="C5" s="60" t="s">
        <v>43</v>
      </c>
      <c r="D5" s="60" t="s">
        <v>30</v>
      </c>
      <c r="E5" s="61" t="s">
        <v>32</v>
      </c>
      <c r="F5" s="60" t="s">
        <v>53</v>
      </c>
      <c r="G5" s="60" t="s">
        <v>24</v>
      </c>
      <c r="H5" s="60" t="s">
        <v>33</v>
      </c>
      <c r="I5" s="60" t="s">
        <v>41</v>
      </c>
      <c r="J5" s="62" t="s">
        <v>34</v>
      </c>
      <c r="K5" s="60" t="s">
        <v>36</v>
      </c>
      <c r="L5" s="63" t="s">
        <v>42</v>
      </c>
      <c r="M5" s="63" t="s">
        <v>283</v>
      </c>
      <c r="N5" s="64" t="s">
        <v>37</v>
      </c>
      <c r="O5" s="64" t="s">
        <v>284</v>
      </c>
      <c r="P5" s="2"/>
    </row>
    <row r="6" spans="1:16" s="34" customFormat="1" ht="54" customHeight="1">
      <c r="A6" s="68" t="s">
        <v>44</v>
      </c>
      <c r="B6" s="69" t="s">
        <v>25</v>
      </c>
      <c r="C6" s="68" t="s">
        <v>17</v>
      </c>
      <c r="D6" s="68" t="s">
        <v>31</v>
      </c>
      <c r="E6" s="69" t="s">
        <v>18</v>
      </c>
      <c r="F6" s="68" t="s">
        <v>27</v>
      </c>
      <c r="G6" s="68" t="s">
        <v>27</v>
      </c>
      <c r="H6" s="68" t="s">
        <v>48</v>
      </c>
      <c r="I6" s="68" t="s">
        <v>19</v>
      </c>
      <c r="J6" s="70" t="s">
        <v>35</v>
      </c>
      <c r="K6" s="68" t="s">
        <v>19</v>
      </c>
      <c r="L6" s="71" t="s">
        <v>20</v>
      </c>
      <c r="M6" s="71" t="s">
        <v>301</v>
      </c>
      <c r="N6" s="72" t="s">
        <v>38</v>
      </c>
      <c r="O6" s="73" t="s">
        <v>49</v>
      </c>
      <c r="P6" s="2"/>
    </row>
    <row r="7" spans="1:16" s="34" customFormat="1" ht="54" customHeight="1">
      <c r="A7" s="74"/>
      <c r="B7" s="69"/>
      <c r="C7" s="68"/>
      <c r="D7" s="68"/>
      <c r="E7" s="69"/>
      <c r="F7" s="68"/>
      <c r="G7" s="68" t="s">
        <v>26</v>
      </c>
      <c r="H7" s="68"/>
      <c r="I7" s="68" t="s">
        <v>40</v>
      </c>
      <c r="J7" s="70"/>
      <c r="K7" s="68"/>
      <c r="L7" s="71"/>
      <c r="M7" s="71"/>
      <c r="N7" s="72"/>
      <c r="O7" s="73"/>
      <c r="P7" s="2"/>
    </row>
    <row r="8" spans="1:18" s="34" customFormat="1" ht="54" customHeight="1">
      <c r="A8" s="68" t="s">
        <v>0</v>
      </c>
      <c r="B8" s="69" t="s">
        <v>2</v>
      </c>
      <c r="C8" s="68" t="s">
        <v>15</v>
      </c>
      <c r="D8" s="68" t="s">
        <v>3</v>
      </c>
      <c r="E8" s="69" t="s">
        <v>4</v>
      </c>
      <c r="F8" s="68" t="s">
        <v>23</v>
      </c>
      <c r="G8" s="68" t="s">
        <v>7</v>
      </c>
      <c r="H8" s="68" t="s">
        <v>8</v>
      </c>
      <c r="I8" s="68" t="s">
        <v>10</v>
      </c>
      <c r="J8" s="70" t="s">
        <v>11</v>
      </c>
      <c r="K8" s="68" t="s">
        <v>285</v>
      </c>
      <c r="L8" s="71" t="s">
        <v>22</v>
      </c>
      <c r="M8" s="71" t="s">
        <v>286</v>
      </c>
      <c r="N8" s="72" t="s">
        <v>15</v>
      </c>
      <c r="O8" s="73" t="s">
        <v>50</v>
      </c>
      <c r="P8" s="2"/>
      <c r="Q8" s="2"/>
      <c r="R8" s="2"/>
    </row>
    <row r="9" spans="1:44" s="34" customFormat="1" ht="54" customHeight="1">
      <c r="A9" s="68" t="s">
        <v>1</v>
      </c>
      <c r="B9" s="69" t="s">
        <v>1</v>
      </c>
      <c r="C9" s="68" t="s">
        <v>287</v>
      </c>
      <c r="D9" s="68" t="s">
        <v>21</v>
      </c>
      <c r="E9" s="69" t="s">
        <v>5</v>
      </c>
      <c r="F9" s="68" t="s">
        <v>47</v>
      </c>
      <c r="G9" s="68" t="s">
        <v>6</v>
      </c>
      <c r="H9" s="68" t="s">
        <v>47</v>
      </c>
      <c r="I9" s="68" t="s">
        <v>47</v>
      </c>
      <c r="J9" s="70" t="s">
        <v>12</v>
      </c>
      <c r="K9" s="68" t="s">
        <v>13</v>
      </c>
      <c r="L9" s="71" t="s">
        <v>14</v>
      </c>
      <c r="M9" s="71" t="s">
        <v>298</v>
      </c>
      <c r="N9" s="72" t="s">
        <v>16</v>
      </c>
      <c r="O9" s="73" t="s">
        <v>51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5" s="34" customFormat="1" ht="54" customHeight="1" thickBot="1">
      <c r="A10" s="160"/>
      <c r="B10" s="161"/>
      <c r="C10" s="160"/>
      <c r="D10" s="162" t="s">
        <v>46</v>
      </c>
      <c r="E10" s="163"/>
      <c r="F10" s="162" t="s">
        <v>6</v>
      </c>
      <c r="G10" s="162"/>
      <c r="H10" s="162" t="s">
        <v>9</v>
      </c>
      <c r="I10" s="162" t="s">
        <v>39</v>
      </c>
      <c r="J10" s="164" t="s">
        <v>288</v>
      </c>
      <c r="K10" s="162"/>
      <c r="L10" s="165"/>
      <c r="M10" s="71"/>
      <c r="N10" s="166"/>
      <c r="O10" s="73" t="s">
        <v>52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5" s="34" customFormat="1" ht="54" customHeight="1">
      <c r="A11" s="107" t="s">
        <v>55</v>
      </c>
      <c r="B11" s="167">
        <v>38950</v>
      </c>
      <c r="C11" s="111">
        <v>100000</v>
      </c>
      <c r="D11" s="110">
        <v>182</v>
      </c>
      <c r="E11" s="167">
        <f aca="true" t="shared" si="0" ref="E11:E29">B11+183</f>
        <v>39133</v>
      </c>
      <c r="F11" s="110">
        <v>6</v>
      </c>
      <c r="G11" s="110">
        <v>2</v>
      </c>
      <c r="H11" s="111">
        <v>208020</v>
      </c>
      <c r="I11" s="111">
        <v>100000</v>
      </c>
      <c r="J11" s="113">
        <f>H11/I11</f>
        <v>2.0802</v>
      </c>
      <c r="K11" s="113" t="s">
        <v>56</v>
      </c>
      <c r="L11" s="113">
        <v>0.073</v>
      </c>
      <c r="M11" s="111">
        <v>96488</v>
      </c>
      <c r="N11" s="111">
        <v>100000</v>
      </c>
      <c r="O11" s="88">
        <f>N11</f>
        <v>100000</v>
      </c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124" s="4" customFormat="1" ht="54" customHeight="1">
      <c r="A12" s="106" t="s">
        <v>57</v>
      </c>
      <c r="B12" s="167">
        <v>38964</v>
      </c>
      <c r="C12" s="88">
        <v>100000</v>
      </c>
      <c r="D12" s="85">
        <v>182</v>
      </c>
      <c r="E12" s="167">
        <f t="shared" si="0"/>
        <v>39147</v>
      </c>
      <c r="F12" s="85">
        <v>5</v>
      </c>
      <c r="G12" s="110">
        <v>2</v>
      </c>
      <c r="H12" s="111">
        <v>211000</v>
      </c>
      <c r="I12" s="111">
        <v>100000</v>
      </c>
      <c r="J12" s="113">
        <f>H12/I12</f>
        <v>2.11</v>
      </c>
      <c r="K12" s="113" t="s">
        <v>58</v>
      </c>
      <c r="L12" s="113">
        <v>0.091</v>
      </c>
      <c r="M12" s="111">
        <v>95659</v>
      </c>
      <c r="N12" s="111">
        <v>100000</v>
      </c>
      <c r="O12" s="88">
        <f aca="true" t="shared" si="1" ref="O12:O75">+O11+N12</f>
        <v>200000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  <c r="BY12" s="14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3"/>
    </row>
    <row r="13" spans="1:124" s="4" customFormat="1" ht="54" customHeight="1">
      <c r="A13" s="106" t="s">
        <v>59</v>
      </c>
      <c r="B13" s="167">
        <v>38978</v>
      </c>
      <c r="C13" s="88">
        <v>100000</v>
      </c>
      <c r="D13" s="85">
        <v>182</v>
      </c>
      <c r="E13" s="167">
        <f t="shared" si="0"/>
        <v>39161</v>
      </c>
      <c r="F13" s="85">
        <v>4</v>
      </c>
      <c r="G13" s="85">
        <v>3</v>
      </c>
      <c r="H13" s="88">
        <v>300200</v>
      </c>
      <c r="I13" s="88">
        <v>100000</v>
      </c>
      <c r="J13" s="113">
        <f>H13/I13</f>
        <v>3.002</v>
      </c>
      <c r="K13" s="113" t="s">
        <v>60</v>
      </c>
      <c r="L13" s="90">
        <v>0.092</v>
      </c>
      <c r="M13" s="88">
        <v>95614</v>
      </c>
      <c r="N13" s="88">
        <v>100000</v>
      </c>
      <c r="O13" s="88">
        <f t="shared" si="1"/>
        <v>300000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3"/>
      <c r="BY13" s="14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3"/>
    </row>
    <row r="14" spans="1:124" s="4" customFormat="1" ht="54" customHeight="1">
      <c r="A14" s="106" t="s">
        <v>61</v>
      </c>
      <c r="B14" s="167">
        <v>38992</v>
      </c>
      <c r="C14" s="88">
        <v>100000</v>
      </c>
      <c r="D14" s="85">
        <v>182</v>
      </c>
      <c r="E14" s="167">
        <f t="shared" si="0"/>
        <v>39175</v>
      </c>
      <c r="F14" s="85">
        <v>1</v>
      </c>
      <c r="G14" s="85">
        <v>1</v>
      </c>
      <c r="H14" s="88">
        <v>100000</v>
      </c>
      <c r="I14" s="88">
        <v>100000</v>
      </c>
      <c r="J14" s="90">
        <v>1</v>
      </c>
      <c r="K14" s="85" t="s">
        <v>62</v>
      </c>
      <c r="L14" s="90">
        <v>0.1</v>
      </c>
      <c r="M14" s="88">
        <v>95251</v>
      </c>
      <c r="N14" s="88">
        <v>100000</v>
      </c>
      <c r="O14" s="88">
        <f>+O13+N14</f>
        <v>400000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  <c r="BY14" s="14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3"/>
    </row>
    <row r="15" spans="1:124" s="4" customFormat="1" ht="54" customHeight="1">
      <c r="A15" s="106" t="s">
        <v>63</v>
      </c>
      <c r="B15" s="167">
        <v>39006</v>
      </c>
      <c r="C15" s="88">
        <v>100000</v>
      </c>
      <c r="D15" s="85">
        <v>182</v>
      </c>
      <c r="E15" s="167">
        <f t="shared" si="0"/>
        <v>39189</v>
      </c>
      <c r="F15" s="85">
        <v>2</v>
      </c>
      <c r="G15" s="85">
        <v>2</v>
      </c>
      <c r="H15" s="88">
        <v>200000</v>
      </c>
      <c r="I15" s="88">
        <v>100000</v>
      </c>
      <c r="J15" s="90">
        <v>2</v>
      </c>
      <c r="K15" s="85" t="s">
        <v>62</v>
      </c>
      <c r="L15" s="90">
        <v>0.093</v>
      </c>
      <c r="M15" s="88">
        <v>95568</v>
      </c>
      <c r="N15" s="88">
        <v>100000</v>
      </c>
      <c r="O15" s="88">
        <f t="shared" si="1"/>
        <v>500000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  <c r="BY15" s="14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3"/>
    </row>
    <row r="16" spans="1:124" s="4" customFormat="1" ht="54" customHeight="1">
      <c r="A16" s="106" t="s">
        <v>64</v>
      </c>
      <c r="B16" s="167">
        <v>39020</v>
      </c>
      <c r="C16" s="88">
        <v>100000</v>
      </c>
      <c r="D16" s="85">
        <v>182</v>
      </c>
      <c r="E16" s="167">
        <f t="shared" si="0"/>
        <v>39203</v>
      </c>
      <c r="F16" s="85">
        <v>2</v>
      </c>
      <c r="G16" s="85">
        <v>2</v>
      </c>
      <c r="H16" s="88">
        <v>200000</v>
      </c>
      <c r="I16" s="88">
        <v>100000</v>
      </c>
      <c r="J16" s="90">
        <v>2</v>
      </c>
      <c r="K16" s="85" t="s">
        <v>62</v>
      </c>
      <c r="L16" s="90">
        <v>0.093</v>
      </c>
      <c r="M16" s="88">
        <v>95568</v>
      </c>
      <c r="N16" s="88">
        <v>100000</v>
      </c>
      <c r="O16" s="88">
        <f t="shared" si="1"/>
        <v>600000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  <c r="BY16" s="14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3"/>
    </row>
    <row r="17" spans="1:124" s="4" customFormat="1" ht="54" customHeight="1">
      <c r="A17" s="106" t="s">
        <v>65</v>
      </c>
      <c r="B17" s="167">
        <v>39035</v>
      </c>
      <c r="C17" s="85">
        <v>0</v>
      </c>
      <c r="D17" s="114"/>
      <c r="E17" s="167"/>
      <c r="F17" s="85" t="s">
        <v>71</v>
      </c>
      <c r="G17" s="85"/>
      <c r="H17" s="168"/>
      <c r="I17" s="169" t="s">
        <v>67</v>
      </c>
      <c r="J17" s="170"/>
      <c r="K17" s="85"/>
      <c r="L17" s="90"/>
      <c r="M17" s="88">
        <v>0</v>
      </c>
      <c r="N17" s="171"/>
      <c r="O17" s="88">
        <f t="shared" si="1"/>
        <v>600000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  <c r="BY17" s="14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3"/>
    </row>
    <row r="18" spans="1:124" s="1" customFormat="1" ht="54" customHeight="1">
      <c r="A18" s="106" t="s">
        <v>66</v>
      </c>
      <c r="B18" s="167">
        <v>39042</v>
      </c>
      <c r="C18" s="123">
        <v>200000</v>
      </c>
      <c r="D18" s="106">
        <v>182</v>
      </c>
      <c r="E18" s="167">
        <f t="shared" si="0"/>
        <v>39225</v>
      </c>
      <c r="F18" s="106">
        <v>2</v>
      </c>
      <c r="G18" s="106">
        <v>2</v>
      </c>
      <c r="H18" s="123">
        <v>201200</v>
      </c>
      <c r="I18" s="123">
        <v>200000</v>
      </c>
      <c r="J18" s="125">
        <v>1.006</v>
      </c>
      <c r="K18" s="106" t="s">
        <v>68</v>
      </c>
      <c r="L18" s="90">
        <v>0.14</v>
      </c>
      <c r="M18" s="88">
        <v>186950</v>
      </c>
      <c r="N18" s="123">
        <v>200000</v>
      </c>
      <c r="O18" s="88">
        <f t="shared" si="1"/>
        <v>800000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9"/>
      <c r="BY18" s="16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9"/>
    </row>
    <row r="19" spans="1:123" s="34" customFormat="1" ht="54" customHeight="1">
      <c r="A19" s="106" t="s">
        <v>69</v>
      </c>
      <c r="B19" s="167">
        <v>39056</v>
      </c>
      <c r="C19" s="123">
        <v>0</v>
      </c>
      <c r="D19" s="106" t="s">
        <v>71</v>
      </c>
      <c r="E19" s="167">
        <f t="shared" si="0"/>
        <v>39239</v>
      </c>
      <c r="F19" s="106" t="s">
        <v>71</v>
      </c>
      <c r="G19" s="106"/>
      <c r="H19" s="123"/>
      <c r="I19" s="123"/>
      <c r="J19" s="172"/>
      <c r="K19" s="106"/>
      <c r="L19" s="90"/>
      <c r="M19" s="88">
        <v>0</v>
      </c>
      <c r="N19" s="123"/>
      <c r="O19" s="88">
        <f t="shared" si="1"/>
        <v>800000</v>
      </c>
      <c r="P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s="34" customFormat="1" ht="54" customHeight="1">
      <c r="A20" s="106" t="s">
        <v>72</v>
      </c>
      <c r="B20" s="167">
        <v>39070</v>
      </c>
      <c r="C20" s="123">
        <v>200000</v>
      </c>
      <c r="D20" s="106">
        <v>182</v>
      </c>
      <c r="E20" s="167">
        <f t="shared" si="0"/>
        <v>39253</v>
      </c>
      <c r="F20" s="106">
        <v>1</v>
      </c>
      <c r="G20" s="106">
        <v>1</v>
      </c>
      <c r="H20" s="123">
        <v>200000</v>
      </c>
      <c r="I20" s="123">
        <v>200000</v>
      </c>
      <c r="J20" s="125">
        <v>1</v>
      </c>
      <c r="K20" s="106" t="s">
        <v>73</v>
      </c>
      <c r="L20" s="90">
        <v>0.15</v>
      </c>
      <c r="M20" s="88">
        <v>186082</v>
      </c>
      <c r="N20" s="123">
        <v>200000</v>
      </c>
      <c r="O20" s="88">
        <f t="shared" si="1"/>
        <v>1000000</v>
      </c>
      <c r="P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s="35" customFormat="1" ht="54" customHeight="1">
      <c r="A21" s="107" t="s">
        <v>74</v>
      </c>
      <c r="B21" s="167">
        <v>39091</v>
      </c>
      <c r="C21" s="126">
        <v>200000</v>
      </c>
      <c r="D21" s="107">
        <v>182</v>
      </c>
      <c r="E21" s="167">
        <f t="shared" si="0"/>
        <v>39274</v>
      </c>
      <c r="F21" s="107">
        <v>3</v>
      </c>
      <c r="G21" s="107">
        <v>2</v>
      </c>
      <c r="H21" s="126">
        <v>402000</v>
      </c>
      <c r="I21" s="126">
        <v>200000</v>
      </c>
      <c r="J21" s="128">
        <v>2.01</v>
      </c>
      <c r="K21" s="107" t="s">
        <v>75</v>
      </c>
      <c r="L21" s="128">
        <v>0.21</v>
      </c>
      <c r="M21" s="126">
        <v>181042</v>
      </c>
      <c r="N21" s="126">
        <v>200000</v>
      </c>
      <c r="O21" s="88">
        <f t="shared" si="1"/>
        <v>1200000</v>
      </c>
      <c r="P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4" s="1" customFormat="1" ht="54" customHeight="1">
      <c r="A22" s="106" t="s">
        <v>76</v>
      </c>
      <c r="B22" s="167">
        <v>39098</v>
      </c>
      <c r="C22" s="123">
        <v>200100</v>
      </c>
      <c r="D22" s="106">
        <v>182</v>
      </c>
      <c r="E22" s="167">
        <f t="shared" si="0"/>
        <v>39281</v>
      </c>
      <c r="F22" s="106">
        <v>2</v>
      </c>
      <c r="G22" s="106">
        <v>2</v>
      </c>
      <c r="H22" s="123">
        <v>200100</v>
      </c>
      <c r="I22" s="123">
        <v>200100</v>
      </c>
      <c r="J22" s="125">
        <v>1</v>
      </c>
      <c r="K22" s="106" t="s">
        <v>77</v>
      </c>
      <c r="L22" s="125">
        <v>0.21</v>
      </c>
      <c r="M22" s="123">
        <v>181133</v>
      </c>
      <c r="N22" s="123">
        <v>200100</v>
      </c>
      <c r="O22" s="88">
        <f t="shared" si="1"/>
        <v>1400100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9"/>
    </row>
    <row r="23" spans="1:124" s="1" customFormat="1" ht="54" customHeight="1">
      <c r="A23" s="106" t="s">
        <v>78</v>
      </c>
      <c r="B23" s="167">
        <v>39110</v>
      </c>
      <c r="C23" s="123">
        <v>200020</v>
      </c>
      <c r="D23" s="106">
        <v>182</v>
      </c>
      <c r="E23" s="167">
        <f t="shared" si="0"/>
        <v>39293</v>
      </c>
      <c r="F23" s="106">
        <v>3</v>
      </c>
      <c r="G23" s="106">
        <v>3</v>
      </c>
      <c r="H23" s="123">
        <v>305000</v>
      </c>
      <c r="I23" s="123">
        <v>200020</v>
      </c>
      <c r="J23" s="125">
        <v>1.5248</v>
      </c>
      <c r="K23" s="106" t="s">
        <v>79</v>
      </c>
      <c r="L23" s="125">
        <v>0.21</v>
      </c>
      <c r="M23" s="123">
        <v>181060</v>
      </c>
      <c r="N23" s="123">
        <v>200020</v>
      </c>
      <c r="O23" s="88">
        <f t="shared" si="1"/>
        <v>1600120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9"/>
    </row>
    <row r="24" spans="1:124" s="1" customFormat="1" ht="54" customHeight="1">
      <c r="A24" s="106" t="s">
        <v>80</v>
      </c>
      <c r="B24" s="167">
        <v>39126</v>
      </c>
      <c r="C24" s="123">
        <v>200000</v>
      </c>
      <c r="D24" s="106">
        <v>182</v>
      </c>
      <c r="E24" s="167">
        <f t="shared" si="0"/>
        <v>39309</v>
      </c>
      <c r="F24" s="106">
        <v>1</v>
      </c>
      <c r="G24" s="106">
        <v>1</v>
      </c>
      <c r="H24" s="123">
        <v>200000</v>
      </c>
      <c r="I24" s="123">
        <v>200000</v>
      </c>
      <c r="J24" s="125">
        <v>1</v>
      </c>
      <c r="K24" s="106" t="s">
        <v>81</v>
      </c>
      <c r="L24" s="125">
        <v>0.21</v>
      </c>
      <c r="M24" s="123">
        <v>181042</v>
      </c>
      <c r="N24" s="123">
        <v>200000</v>
      </c>
      <c r="O24" s="88">
        <f t="shared" si="1"/>
        <v>1800120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9"/>
    </row>
    <row r="25" spans="1:124" s="1" customFormat="1" ht="54" customHeight="1">
      <c r="A25" s="106" t="s">
        <v>86</v>
      </c>
      <c r="B25" s="167">
        <v>39140</v>
      </c>
      <c r="C25" s="123">
        <v>200000</v>
      </c>
      <c r="D25" s="106">
        <v>182</v>
      </c>
      <c r="E25" s="167">
        <f t="shared" si="0"/>
        <v>39323</v>
      </c>
      <c r="F25" s="106">
        <v>4</v>
      </c>
      <c r="G25" s="106">
        <v>4</v>
      </c>
      <c r="H25" s="123">
        <v>55000</v>
      </c>
      <c r="I25" s="123">
        <v>55000</v>
      </c>
      <c r="J25" s="125">
        <v>0.275</v>
      </c>
      <c r="K25" s="106" t="s">
        <v>87</v>
      </c>
      <c r="L25" s="125">
        <v>0.215</v>
      </c>
      <c r="M25" s="123">
        <v>49674</v>
      </c>
      <c r="N25" s="123">
        <v>55000</v>
      </c>
      <c r="O25" s="88">
        <f t="shared" si="1"/>
        <v>1855120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9"/>
    </row>
    <row r="26" spans="1:124" s="1" customFormat="1" ht="54" customHeight="1">
      <c r="A26" s="106" t="s">
        <v>88</v>
      </c>
      <c r="B26" s="167">
        <v>39154</v>
      </c>
      <c r="C26" s="123">
        <v>200000</v>
      </c>
      <c r="D26" s="106">
        <v>182</v>
      </c>
      <c r="E26" s="167">
        <f t="shared" si="0"/>
        <v>39337</v>
      </c>
      <c r="F26" s="106">
        <v>3</v>
      </c>
      <c r="G26" s="106">
        <v>3</v>
      </c>
      <c r="H26" s="123">
        <v>18000</v>
      </c>
      <c r="I26" s="123">
        <v>18000</v>
      </c>
      <c r="J26" s="125">
        <v>0.09</v>
      </c>
      <c r="K26" s="106" t="s">
        <v>89</v>
      </c>
      <c r="L26" s="125">
        <v>0.215</v>
      </c>
      <c r="M26" s="123">
        <v>16257</v>
      </c>
      <c r="N26" s="123">
        <v>18000</v>
      </c>
      <c r="O26" s="88">
        <f t="shared" si="1"/>
        <v>1873120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9"/>
    </row>
    <row r="27" spans="1:124" s="1" customFormat="1" ht="54" customHeight="1">
      <c r="A27" s="106" t="s">
        <v>90</v>
      </c>
      <c r="B27" s="167">
        <v>39168</v>
      </c>
      <c r="C27" s="123">
        <v>200000</v>
      </c>
      <c r="D27" s="106">
        <v>182</v>
      </c>
      <c r="E27" s="167">
        <f t="shared" si="0"/>
        <v>39351</v>
      </c>
      <c r="F27" s="106">
        <v>4</v>
      </c>
      <c r="G27" s="106">
        <v>4</v>
      </c>
      <c r="H27" s="123">
        <v>112500</v>
      </c>
      <c r="I27" s="123">
        <v>112500</v>
      </c>
      <c r="J27" s="125">
        <v>0.5625</v>
      </c>
      <c r="K27" s="106" t="s">
        <v>91</v>
      </c>
      <c r="L27" s="125">
        <v>0.22</v>
      </c>
      <c r="M27" s="123">
        <v>101379</v>
      </c>
      <c r="N27" s="123">
        <v>112500</v>
      </c>
      <c r="O27" s="88">
        <f t="shared" si="1"/>
        <v>1985620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9"/>
    </row>
    <row r="28" spans="1:124" s="1" customFormat="1" ht="54" customHeight="1">
      <c r="A28" s="106" t="s">
        <v>92</v>
      </c>
      <c r="B28" s="167">
        <v>39182</v>
      </c>
      <c r="C28" s="123">
        <v>0</v>
      </c>
      <c r="D28" s="85" t="s">
        <v>71</v>
      </c>
      <c r="E28" s="167"/>
      <c r="F28" s="106"/>
      <c r="G28" s="106"/>
      <c r="H28" s="123"/>
      <c r="I28" s="125" t="s">
        <v>70</v>
      </c>
      <c r="J28" s="125"/>
      <c r="K28" s="106"/>
      <c r="L28" s="125"/>
      <c r="M28" s="123"/>
      <c r="N28" s="123"/>
      <c r="O28" s="88">
        <f t="shared" si="1"/>
        <v>1985620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9"/>
    </row>
    <row r="29" spans="1:124" s="1" customFormat="1" ht="54" customHeight="1">
      <c r="A29" s="106" t="s">
        <v>93</v>
      </c>
      <c r="B29" s="167">
        <v>39196</v>
      </c>
      <c r="C29" s="123">
        <v>327000</v>
      </c>
      <c r="D29" s="85">
        <v>182</v>
      </c>
      <c r="E29" s="167">
        <f t="shared" si="0"/>
        <v>39379</v>
      </c>
      <c r="F29" s="106">
        <v>6</v>
      </c>
      <c r="G29" s="106">
        <v>6</v>
      </c>
      <c r="H29" s="123">
        <v>340000</v>
      </c>
      <c r="I29" s="123">
        <v>327000</v>
      </c>
      <c r="J29" s="125">
        <v>1.0398</v>
      </c>
      <c r="K29" s="106" t="s">
        <v>94</v>
      </c>
      <c r="L29" s="125">
        <v>0.21</v>
      </c>
      <c r="M29" s="123">
        <v>296004</v>
      </c>
      <c r="N29" s="123">
        <v>327000</v>
      </c>
      <c r="O29" s="88">
        <f t="shared" si="1"/>
        <v>2312620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9"/>
    </row>
    <row r="30" spans="1:15" s="8" customFormat="1" ht="54" customHeight="1">
      <c r="A30" s="107" t="s">
        <v>95</v>
      </c>
      <c r="B30" s="167">
        <v>39210</v>
      </c>
      <c r="C30" s="126">
        <v>255500</v>
      </c>
      <c r="D30" s="110">
        <v>182</v>
      </c>
      <c r="E30" s="167">
        <f aca="true" t="shared" si="2" ref="E30:E40">B30+183</f>
        <v>39393</v>
      </c>
      <c r="F30" s="107">
        <v>4</v>
      </c>
      <c r="G30" s="107">
        <v>4</v>
      </c>
      <c r="H30" s="126">
        <v>268000</v>
      </c>
      <c r="I30" s="126">
        <v>255500</v>
      </c>
      <c r="J30" s="128">
        <v>1.0489</v>
      </c>
      <c r="K30" s="107" t="s">
        <v>98</v>
      </c>
      <c r="L30" s="128">
        <v>0.21</v>
      </c>
      <c r="M30" s="126">
        <v>231281</v>
      </c>
      <c r="N30" s="126">
        <v>255500</v>
      </c>
      <c r="O30" s="88">
        <f t="shared" si="1"/>
        <v>2568120</v>
      </c>
    </row>
    <row r="31" spans="1:124" s="1" customFormat="1" ht="54" customHeight="1">
      <c r="A31" s="106" t="s">
        <v>96</v>
      </c>
      <c r="B31" s="167">
        <v>39224</v>
      </c>
      <c r="C31" s="123">
        <v>321000</v>
      </c>
      <c r="D31" s="85">
        <v>182</v>
      </c>
      <c r="E31" s="167">
        <f t="shared" si="2"/>
        <v>39407</v>
      </c>
      <c r="F31" s="106">
        <v>7</v>
      </c>
      <c r="G31" s="106">
        <v>6</v>
      </c>
      <c r="H31" s="123">
        <v>335000</v>
      </c>
      <c r="I31" s="123">
        <v>321000</v>
      </c>
      <c r="J31" s="125">
        <v>1.0436</v>
      </c>
      <c r="K31" s="106" t="s">
        <v>97</v>
      </c>
      <c r="L31" s="125">
        <v>0.21</v>
      </c>
      <c r="M31" s="123">
        <v>290572</v>
      </c>
      <c r="N31" s="123">
        <v>321000</v>
      </c>
      <c r="O31" s="88">
        <f t="shared" si="1"/>
        <v>2889120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9"/>
    </row>
    <row r="32" spans="1:124" s="1" customFormat="1" ht="54" customHeight="1">
      <c r="A32" s="106" t="s">
        <v>99</v>
      </c>
      <c r="B32" s="167">
        <v>39238</v>
      </c>
      <c r="C32" s="123">
        <v>273000</v>
      </c>
      <c r="D32" s="85">
        <v>182</v>
      </c>
      <c r="E32" s="167">
        <f t="shared" si="2"/>
        <v>39421</v>
      </c>
      <c r="F32" s="106">
        <v>6</v>
      </c>
      <c r="G32" s="106">
        <v>6</v>
      </c>
      <c r="H32" s="123">
        <v>287000</v>
      </c>
      <c r="I32" s="123">
        <v>273000</v>
      </c>
      <c r="J32" s="125">
        <v>1.0513</v>
      </c>
      <c r="K32" s="106" t="s">
        <v>97</v>
      </c>
      <c r="L32" s="125">
        <v>0.21</v>
      </c>
      <c r="M32" s="123">
        <v>247122</v>
      </c>
      <c r="N32" s="123">
        <v>273000</v>
      </c>
      <c r="O32" s="88">
        <f t="shared" si="1"/>
        <v>3162120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9"/>
    </row>
    <row r="33" spans="1:124" s="10" customFormat="1" ht="54" customHeight="1">
      <c r="A33" s="106" t="s">
        <v>100</v>
      </c>
      <c r="B33" s="167">
        <v>39252</v>
      </c>
      <c r="C33" s="123">
        <v>388000</v>
      </c>
      <c r="D33" s="85">
        <v>182</v>
      </c>
      <c r="E33" s="167">
        <f t="shared" si="2"/>
        <v>39435</v>
      </c>
      <c r="F33" s="106">
        <v>6</v>
      </c>
      <c r="G33" s="106">
        <v>6</v>
      </c>
      <c r="H33" s="123">
        <v>400000</v>
      </c>
      <c r="I33" s="123">
        <v>388000</v>
      </c>
      <c r="J33" s="125">
        <v>1.0309</v>
      </c>
      <c r="K33" s="106" t="s">
        <v>101</v>
      </c>
      <c r="L33" s="125">
        <v>0.21</v>
      </c>
      <c r="M33" s="123">
        <v>351221</v>
      </c>
      <c r="N33" s="123">
        <v>388000</v>
      </c>
      <c r="O33" s="88">
        <f t="shared" si="1"/>
        <v>3550120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1"/>
    </row>
    <row r="34" spans="1:124" s="1" customFormat="1" ht="54" customHeight="1">
      <c r="A34" s="106" t="s">
        <v>102</v>
      </c>
      <c r="B34" s="167">
        <v>39266</v>
      </c>
      <c r="C34" s="123">
        <v>430000</v>
      </c>
      <c r="D34" s="85">
        <v>182</v>
      </c>
      <c r="E34" s="167">
        <f t="shared" si="2"/>
        <v>39449</v>
      </c>
      <c r="F34" s="106">
        <v>4</v>
      </c>
      <c r="G34" s="106">
        <v>4</v>
      </c>
      <c r="H34" s="123">
        <v>440000</v>
      </c>
      <c r="I34" s="123">
        <v>430000</v>
      </c>
      <c r="J34" s="125">
        <v>1.0233</v>
      </c>
      <c r="K34" s="106" t="s">
        <v>103</v>
      </c>
      <c r="L34" s="125">
        <v>0.21</v>
      </c>
      <c r="M34" s="123">
        <v>389240</v>
      </c>
      <c r="N34" s="123">
        <v>430000</v>
      </c>
      <c r="O34" s="88">
        <f t="shared" si="1"/>
        <v>3980120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9"/>
      <c r="BY34" s="16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9"/>
    </row>
    <row r="35" spans="1:124" s="1" customFormat="1" ht="54" customHeight="1">
      <c r="A35" s="106" t="s">
        <v>104</v>
      </c>
      <c r="B35" s="167">
        <v>39280</v>
      </c>
      <c r="C35" s="123">
        <v>275000</v>
      </c>
      <c r="D35" s="85">
        <v>182</v>
      </c>
      <c r="E35" s="167">
        <f t="shared" si="2"/>
        <v>39463</v>
      </c>
      <c r="F35" s="106">
        <v>3</v>
      </c>
      <c r="G35" s="106">
        <v>3</v>
      </c>
      <c r="H35" s="123">
        <v>275000</v>
      </c>
      <c r="I35" s="123">
        <v>275000</v>
      </c>
      <c r="J35" s="125">
        <v>1</v>
      </c>
      <c r="K35" s="124" t="s">
        <v>105</v>
      </c>
      <c r="L35" s="125">
        <v>0.21</v>
      </c>
      <c r="M35" s="123">
        <v>248933</v>
      </c>
      <c r="N35" s="123">
        <v>275000</v>
      </c>
      <c r="O35" s="88">
        <f t="shared" si="1"/>
        <v>4255120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9"/>
      <c r="BY35" s="16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9"/>
    </row>
    <row r="36" spans="1:124" s="1" customFormat="1" ht="54" customHeight="1">
      <c r="A36" s="106" t="s">
        <v>106</v>
      </c>
      <c r="B36" s="167">
        <v>39294</v>
      </c>
      <c r="C36" s="123">
        <v>200000</v>
      </c>
      <c r="D36" s="85">
        <v>182</v>
      </c>
      <c r="E36" s="167">
        <f t="shared" si="2"/>
        <v>39477</v>
      </c>
      <c r="F36" s="106">
        <v>6</v>
      </c>
      <c r="G36" s="106">
        <v>6</v>
      </c>
      <c r="H36" s="123">
        <v>420070</v>
      </c>
      <c r="I36" s="123">
        <v>200020</v>
      </c>
      <c r="J36" s="125">
        <v>2.1001</v>
      </c>
      <c r="K36" s="124" t="s">
        <v>107</v>
      </c>
      <c r="L36" s="125">
        <v>0.21</v>
      </c>
      <c r="M36" s="123">
        <v>181060</v>
      </c>
      <c r="N36" s="123">
        <v>200020</v>
      </c>
      <c r="O36" s="88">
        <f t="shared" si="1"/>
        <v>4455140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  <c r="BY36" s="16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9"/>
    </row>
    <row r="37" spans="1:124" s="1" customFormat="1" ht="54" customHeight="1">
      <c r="A37" s="106" t="s">
        <v>108</v>
      </c>
      <c r="B37" s="167">
        <v>39308</v>
      </c>
      <c r="C37" s="123">
        <v>200000</v>
      </c>
      <c r="D37" s="85">
        <v>182</v>
      </c>
      <c r="E37" s="167">
        <f t="shared" si="2"/>
        <v>39491</v>
      </c>
      <c r="F37" s="106">
        <v>5</v>
      </c>
      <c r="G37" s="106">
        <v>5</v>
      </c>
      <c r="H37" s="123">
        <v>318000</v>
      </c>
      <c r="I37" s="123">
        <v>200030</v>
      </c>
      <c r="J37" s="125">
        <v>1.5898</v>
      </c>
      <c r="K37" s="124" t="s">
        <v>109</v>
      </c>
      <c r="L37" s="125">
        <v>0.21</v>
      </c>
      <c r="M37" s="123">
        <v>181069</v>
      </c>
      <c r="N37" s="123">
        <v>200030</v>
      </c>
      <c r="O37" s="88">
        <f t="shared" si="1"/>
        <v>4655170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9"/>
      <c r="BY37" s="16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9"/>
    </row>
    <row r="38" spans="1:124" s="1" customFormat="1" ht="54" customHeight="1">
      <c r="A38" s="106" t="s">
        <v>110</v>
      </c>
      <c r="B38" s="167">
        <v>39322</v>
      </c>
      <c r="C38" s="123">
        <v>200000</v>
      </c>
      <c r="D38" s="85">
        <v>182</v>
      </c>
      <c r="E38" s="167">
        <f t="shared" si="2"/>
        <v>39505</v>
      </c>
      <c r="F38" s="106">
        <v>4</v>
      </c>
      <c r="G38" s="106">
        <v>2</v>
      </c>
      <c r="H38" s="123">
        <v>419500</v>
      </c>
      <c r="I38" s="123">
        <v>200000</v>
      </c>
      <c r="J38" s="125">
        <v>2.0975</v>
      </c>
      <c r="K38" s="124" t="s">
        <v>111</v>
      </c>
      <c r="L38" s="125">
        <v>0.2</v>
      </c>
      <c r="M38" s="123">
        <v>181864</v>
      </c>
      <c r="N38" s="123">
        <v>200000</v>
      </c>
      <c r="O38" s="88">
        <f t="shared" si="1"/>
        <v>4855170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9"/>
      <c r="BY38" s="16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9"/>
    </row>
    <row r="39" spans="1:124" s="1" customFormat="1" ht="54" customHeight="1">
      <c r="A39" s="106" t="s">
        <v>112</v>
      </c>
      <c r="B39" s="167">
        <v>39336</v>
      </c>
      <c r="C39" s="123">
        <v>200000</v>
      </c>
      <c r="D39" s="85">
        <v>182</v>
      </c>
      <c r="E39" s="167">
        <f t="shared" si="2"/>
        <v>39519</v>
      </c>
      <c r="F39" s="106">
        <v>5</v>
      </c>
      <c r="G39" s="106">
        <v>3</v>
      </c>
      <c r="H39" s="123">
        <v>391000</v>
      </c>
      <c r="I39" s="123">
        <v>200010</v>
      </c>
      <c r="J39" s="125">
        <v>1.9549</v>
      </c>
      <c r="K39" s="124" t="s">
        <v>113</v>
      </c>
      <c r="L39" s="125">
        <v>0.2</v>
      </c>
      <c r="M39" s="123">
        <v>181873</v>
      </c>
      <c r="N39" s="123">
        <v>200010</v>
      </c>
      <c r="O39" s="88">
        <f t="shared" si="1"/>
        <v>5055180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9"/>
      <c r="BY39" s="16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9"/>
    </row>
    <row r="40" spans="1:124" s="1" customFormat="1" ht="54" customHeight="1">
      <c r="A40" s="106" t="s">
        <v>114</v>
      </c>
      <c r="B40" s="167">
        <v>39350</v>
      </c>
      <c r="C40" s="123">
        <v>200000</v>
      </c>
      <c r="D40" s="85">
        <v>182</v>
      </c>
      <c r="E40" s="167">
        <f t="shared" si="2"/>
        <v>39533</v>
      </c>
      <c r="F40" s="106">
        <v>4</v>
      </c>
      <c r="G40" s="106">
        <v>4</v>
      </c>
      <c r="H40" s="123">
        <v>177600</v>
      </c>
      <c r="I40" s="123">
        <v>177600</v>
      </c>
      <c r="J40" s="125">
        <v>0.888</v>
      </c>
      <c r="K40" s="124" t="s">
        <v>115</v>
      </c>
      <c r="L40" s="125">
        <v>0.21</v>
      </c>
      <c r="M40" s="123">
        <v>160765</v>
      </c>
      <c r="N40" s="123">
        <v>177600</v>
      </c>
      <c r="O40" s="88">
        <f t="shared" si="1"/>
        <v>5232780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9"/>
      <c r="BY40" s="16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9"/>
    </row>
    <row r="41" spans="1:124" s="1" customFormat="1" ht="54" customHeight="1">
      <c r="A41" s="106" t="s">
        <v>116</v>
      </c>
      <c r="B41" s="167">
        <v>39364</v>
      </c>
      <c r="C41" s="123">
        <v>200000</v>
      </c>
      <c r="D41" s="85">
        <v>182</v>
      </c>
      <c r="E41" s="167">
        <f aca="true" t="shared" si="3" ref="E41:E108">B41+183</f>
        <v>39547</v>
      </c>
      <c r="F41" s="106">
        <v>3</v>
      </c>
      <c r="G41" s="106">
        <v>3</v>
      </c>
      <c r="H41" s="123">
        <v>159000</v>
      </c>
      <c r="I41" s="123">
        <v>159000</v>
      </c>
      <c r="J41" s="125">
        <v>0.795</v>
      </c>
      <c r="K41" s="124" t="s">
        <v>115</v>
      </c>
      <c r="L41" s="125">
        <v>0.21</v>
      </c>
      <c r="M41" s="123">
        <v>143928</v>
      </c>
      <c r="N41" s="123">
        <v>159000</v>
      </c>
      <c r="O41" s="88">
        <f t="shared" si="1"/>
        <v>5391780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9"/>
      <c r="BY41" s="16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9"/>
    </row>
    <row r="42" spans="1:124" s="1" customFormat="1" ht="54" customHeight="1">
      <c r="A42" s="106" t="s">
        <v>117</v>
      </c>
      <c r="B42" s="167">
        <v>39378</v>
      </c>
      <c r="C42" s="123">
        <v>200000</v>
      </c>
      <c r="D42" s="85">
        <v>182</v>
      </c>
      <c r="E42" s="167">
        <f t="shared" si="3"/>
        <v>39561</v>
      </c>
      <c r="F42" s="106">
        <v>4</v>
      </c>
      <c r="G42" s="106">
        <v>4</v>
      </c>
      <c r="H42" s="123">
        <v>283000</v>
      </c>
      <c r="I42" s="123">
        <v>200010</v>
      </c>
      <c r="J42" s="125">
        <v>1.4149</v>
      </c>
      <c r="K42" s="124" t="s">
        <v>118</v>
      </c>
      <c r="L42" s="125">
        <v>0.21</v>
      </c>
      <c r="M42" s="123">
        <v>181051</v>
      </c>
      <c r="N42" s="123">
        <v>200010</v>
      </c>
      <c r="O42" s="88">
        <f t="shared" si="1"/>
        <v>5591790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  <c r="BY42" s="16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9"/>
    </row>
    <row r="43" spans="1:124" s="1" customFormat="1" ht="54" customHeight="1">
      <c r="A43" s="106" t="s">
        <v>119</v>
      </c>
      <c r="B43" s="167">
        <v>39392</v>
      </c>
      <c r="C43" s="123">
        <v>200000</v>
      </c>
      <c r="D43" s="85">
        <v>182</v>
      </c>
      <c r="E43" s="167">
        <f t="shared" si="3"/>
        <v>39575</v>
      </c>
      <c r="F43" s="106">
        <v>3</v>
      </c>
      <c r="G43" s="106">
        <v>3</v>
      </c>
      <c r="H43" s="123">
        <v>216000</v>
      </c>
      <c r="I43" s="123">
        <v>200000</v>
      </c>
      <c r="J43" s="125">
        <v>1.08</v>
      </c>
      <c r="K43" s="124" t="s">
        <v>120</v>
      </c>
      <c r="L43" s="125">
        <v>0.209</v>
      </c>
      <c r="M43" s="123">
        <v>181124</v>
      </c>
      <c r="N43" s="123">
        <v>200000</v>
      </c>
      <c r="O43" s="88">
        <f t="shared" si="1"/>
        <v>5791790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  <c r="BY43" s="16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9"/>
    </row>
    <row r="44" spans="1:123" s="34" customFormat="1" ht="54" customHeight="1">
      <c r="A44" s="107" t="s">
        <v>121</v>
      </c>
      <c r="B44" s="167">
        <v>39406</v>
      </c>
      <c r="C44" s="126">
        <v>200000</v>
      </c>
      <c r="D44" s="110">
        <v>182</v>
      </c>
      <c r="E44" s="167">
        <f t="shared" si="3"/>
        <v>39589</v>
      </c>
      <c r="F44" s="107">
        <v>4</v>
      </c>
      <c r="G44" s="107">
        <v>4</v>
      </c>
      <c r="H44" s="126">
        <v>134000</v>
      </c>
      <c r="I44" s="126">
        <v>134000</v>
      </c>
      <c r="J44" s="128">
        <v>0.67</v>
      </c>
      <c r="K44" s="127" t="s">
        <v>123</v>
      </c>
      <c r="L44" s="128">
        <v>0.21</v>
      </c>
      <c r="M44" s="126">
        <v>121298</v>
      </c>
      <c r="N44" s="126">
        <v>134000</v>
      </c>
      <c r="O44" s="88">
        <f t="shared" si="1"/>
        <v>5925790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4" s="4" customFormat="1" ht="54" customHeight="1">
      <c r="A45" s="106" t="s">
        <v>122</v>
      </c>
      <c r="B45" s="167">
        <v>39420</v>
      </c>
      <c r="C45" s="123">
        <v>200000</v>
      </c>
      <c r="D45" s="85">
        <v>182</v>
      </c>
      <c r="E45" s="167">
        <f t="shared" si="3"/>
        <v>39603</v>
      </c>
      <c r="F45" s="106">
        <v>4</v>
      </c>
      <c r="G45" s="106">
        <v>4</v>
      </c>
      <c r="H45" s="123">
        <v>55000</v>
      </c>
      <c r="I45" s="123">
        <v>55000</v>
      </c>
      <c r="J45" s="125">
        <v>0.275</v>
      </c>
      <c r="K45" s="124" t="s">
        <v>123</v>
      </c>
      <c r="L45" s="125">
        <v>0.21</v>
      </c>
      <c r="M45" s="123">
        <v>49786</v>
      </c>
      <c r="N45" s="123">
        <v>55000</v>
      </c>
      <c r="O45" s="88">
        <f t="shared" si="1"/>
        <v>5980790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"/>
      <c r="BY45" s="14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3"/>
    </row>
    <row r="46" spans="1:124" s="4" customFormat="1" ht="54" customHeight="1" thickBot="1">
      <c r="A46" s="106" t="s">
        <v>124</v>
      </c>
      <c r="B46" s="173">
        <v>39433</v>
      </c>
      <c r="C46" s="123">
        <v>200000</v>
      </c>
      <c r="D46" s="85">
        <v>182</v>
      </c>
      <c r="E46" s="173">
        <f t="shared" si="3"/>
        <v>39616</v>
      </c>
      <c r="F46" s="106">
        <v>4</v>
      </c>
      <c r="G46" s="106">
        <v>4</v>
      </c>
      <c r="H46" s="123">
        <v>46800</v>
      </c>
      <c r="I46" s="123">
        <v>46800</v>
      </c>
      <c r="J46" s="125">
        <v>0.234</v>
      </c>
      <c r="K46" s="124" t="s">
        <v>125</v>
      </c>
      <c r="L46" s="125">
        <v>0.21</v>
      </c>
      <c r="M46" s="123">
        <v>42363</v>
      </c>
      <c r="N46" s="123">
        <v>46800</v>
      </c>
      <c r="O46" s="88">
        <f t="shared" si="1"/>
        <v>6027590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3"/>
      <c r="BY46" s="14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3"/>
    </row>
    <row r="47" spans="1:124" s="7" customFormat="1" ht="54" customHeight="1">
      <c r="A47" s="174" t="s">
        <v>126</v>
      </c>
      <c r="B47" s="175">
        <v>39455</v>
      </c>
      <c r="C47" s="176">
        <v>200000</v>
      </c>
      <c r="D47" s="131">
        <v>182</v>
      </c>
      <c r="E47" s="175">
        <f t="shared" si="3"/>
        <v>39638</v>
      </c>
      <c r="F47" s="174">
        <v>6</v>
      </c>
      <c r="G47" s="174">
        <v>6</v>
      </c>
      <c r="H47" s="176">
        <v>106150</v>
      </c>
      <c r="I47" s="176">
        <v>106150</v>
      </c>
      <c r="J47" s="177">
        <v>0.5308</v>
      </c>
      <c r="K47" s="178" t="s">
        <v>127</v>
      </c>
      <c r="L47" s="177">
        <v>0.21</v>
      </c>
      <c r="M47" s="176">
        <v>96088</v>
      </c>
      <c r="N47" s="176">
        <v>106150</v>
      </c>
      <c r="O47" s="88">
        <f t="shared" si="1"/>
        <v>6133740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6"/>
      <c r="BY47" s="15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6"/>
    </row>
    <row r="48" spans="1:124" s="4" customFormat="1" ht="54" customHeight="1">
      <c r="A48" s="106" t="s">
        <v>128</v>
      </c>
      <c r="B48" s="167">
        <v>39469</v>
      </c>
      <c r="C48" s="123">
        <v>200000</v>
      </c>
      <c r="D48" s="85">
        <v>182</v>
      </c>
      <c r="E48" s="167">
        <f t="shared" si="3"/>
        <v>39652</v>
      </c>
      <c r="F48" s="106">
        <v>7</v>
      </c>
      <c r="G48" s="106">
        <v>7</v>
      </c>
      <c r="H48" s="123">
        <v>368580</v>
      </c>
      <c r="I48" s="123">
        <v>200010</v>
      </c>
      <c r="J48" s="125">
        <v>1.8428</v>
      </c>
      <c r="K48" s="124" t="s">
        <v>129</v>
      </c>
      <c r="L48" s="125">
        <v>0.21</v>
      </c>
      <c r="M48" s="123">
        <v>181051</v>
      </c>
      <c r="N48" s="123">
        <v>200010</v>
      </c>
      <c r="O48" s="88">
        <f t="shared" si="1"/>
        <v>6333750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"/>
      <c r="BY48" s="14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3"/>
    </row>
    <row r="49" spans="1:124" s="4" customFormat="1" ht="54" customHeight="1">
      <c r="A49" s="106" t="s">
        <v>130</v>
      </c>
      <c r="B49" s="167">
        <v>39483</v>
      </c>
      <c r="C49" s="123">
        <v>200000</v>
      </c>
      <c r="D49" s="85">
        <v>182</v>
      </c>
      <c r="E49" s="167">
        <f t="shared" si="3"/>
        <v>39666</v>
      </c>
      <c r="F49" s="106">
        <v>5</v>
      </c>
      <c r="G49" s="106">
        <v>5</v>
      </c>
      <c r="H49" s="123">
        <v>21140</v>
      </c>
      <c r="I49" s="123">
        <v>21140</v>
      </c>
      <c r="J49" s="125">
        <v>0.1057</v>
      </c>
      <c r="K49" s="124" t="s">
        <v>131</v>
      </c>
      <c r="L49" s="125">
        <v>0.21</v>
      </c>
      <c r="M49" s="123">
        <v>19136</v>
      </c>
      <c r="N49" s="123">
        <v>21140</v>
      </c>
      <c r="O49" s="88">
        <f t="shared" si="1"/>
        <v>6354890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"/>
      <c r="BY49" s="14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3"/>
    </row>
    <row r="50" spans="1:124" s="1" customFormat="1" ht="54" customHeight="1">
      <c r="A50" s="106" t="s">
        <v>132</v>
      </c>
      <c r="B50" s="167">
        <v>39497</v>
      </c>
      <c r="C50" s="123">
        <v>200000</v>
      </c>
      <c r="D50" s="85">
        <v>182</v>
      </c>
      <c r="E50" s="167">
        <f t="shared" si="3"/>
        <v>39680</v>
      </c>
      <c r="F50" s="106">
        <v>4</v>
      </c>
      <c r="G50" s="106">
        <v>4</v>
      </c>
      <c r="H50" s="123">
        <v>20000</v>
      </c>
      <c r="I50" s="123">
        <v>20000</v>
      </c>
      <c r="J50" s="125">
        <v>0.1</v>
      </c>
      <c r="K50" s="106" t="s">
        <v>115</v>
      </c>
      <c r="L50" s="125">
        <v>0.21</v>
      </c>
      <c r="M50" s="123">
        <v>18104</v>
      </c>
      <c r="N50" s="123">
        <v>20000</v>
      </c>
      <c r="O50" s="88">
        <f t="shared" si="1"/>
        <v>6374890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9"/>
      <c r="BY50" s="16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9"/>
    </row>
    <row r="51" spans="1:124" s="1" customFormat="1" ht="54" customHeight="1">
      <c r="A51" s="106" t="s">
        <v>133</v>
      </c>
      <c r="B51" s="167">
        <v>39511</v>
      </c>
      <c r="C51" s="123">
        <v>200000</v>
      </c>
      <c r="D51" s="85">
        <v>182</v>
      </c>
      <c r="E51" s="167">
        <f t="shared" si="3"/>
        <v>39694</v>
      </c>
      <c r="F51" s="106">
        <v>6</v>
      </c>
      <c r="G51" s="106">
        <v>6</v>
      </c>
      <c r="H51" s="123">
        <v>247500</v>
      </c>
      <c r="I51" s="123">
        <v>200010</v>
      </c>
      <c r="J51" s="125">
        <v>1.2374</v>
      </c>
      <c r="K51" s="106" t="s">
        <v>134</v>
      </c>
      <c r="L51" s="125">
        <v>0.21</v>
      </c>
      <c r="M51" s="123">
        <v>181051</v>
      </c>
      <c r="N51" s="123">
        <v>200010</v>
      </c>
      <c r="O51" s="88">
        <f t="shared" si="1"/>
        <v>6574900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9"/>
      <c r="BY51" s="16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9"/>
    </row>
    <row r="52" spans="1:124" s="1" customFormat="1" ht="54" customHeight="1">
      <c r="A52" s="106" t="s">
        <v>135</v>
      </c>
      <c r="B52" s="167">
        <v>39525</v>
      </c>
      <c r="C52" s="123">
        <v>200000</v>
      </c>
      <c r="D52" s="85">
        <v>182</v>
      </c>
      <c r="E52" s="167">
        <f t="shared" si="3"/>
        <v>39708</v>
      </c>
      <c r="F52" s="106">
        <v>4</v>
      </c>
      <c r="G52" s="106">
        <v>4</v>
      </c>
      <c r="H52" s="123">
        <v>32400</v>
      </c>
      <c r="I52" s="123">
        <v>32400</v>
      </c>
      <c r="J52" s="125">
        <v>0.162</v>
      </c>
      <c r="K52" s="106" t="s">
        <v>136</v>
      </c>
      <c r="L52" s="125">
        <v>0.19</v>
      </c>
      <c r="M52" s="123">
        <v>29596</v>
      </c>
      <c r="N52" s="123">
        <v>32400</v>
      </c>
      <c r="O52" s="88">
        <f t="shared" si="1"/>
        <v>6607300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9"/>
      <c r="BY52" s="16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9"/>
    </row>
    <row r="53" spans="1:124" s="1" customFormat="1" ht="54" customHeight="1">
      <c r="A53" s="106" t="s">
        <v>137</v>
      </c>
      <c r="B53" s="167">
        <v>39539</v>
      </c>
      <c r="C53" s="123">
        <v>200000</v>
      </c>
      <c r="D53" s="85">
        <v>182</v>
      </c>
      <c r="E53" s="167">
        <f t="shared" si="3"/>
        <v>39722</v>
      </c>
      <c r="F53" s="106">
        <v>6</v>
      </c>
      <c r="G53" s="106">
        <v>6</v>
      </c>
      <c r="H53" s="123">
        <v>143500</v>
      </c>
      <c r="I53" s="123">
        <v>143500</v>
      </c>
      <c r="J53" s="125">
        <v>0.7175</v>
      </c>
      <c r="K53" s="106" t="s">
        <v>136</v>
      </c>
      <c r="L53" s="125">
        <v>0.19</v>
      </c>
      <c r="M53" s="123">
        <v>131081</v>
      </c>
      <c r="N53" s="123">
        <v>143500</v>
      </c>
      <c r="O53" s="88">
        <f t="shared" si="1"/>
        <v>6750800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9"/>
      <c r="BY53" s="16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9"/>
    </row>
    <row r="54" spans="1:124" s="1" customFormat="1" ht="54" customHeight="1">
      <c r="A54" s="106" t="s">
        <v>138</v>
      </c>
      <c r="B54" s="167">
        <v>39553</v>
      </c>
      <c r="C54" s="123">
        <v>200000</v>
      </c>
      <c r="D54" s="85">
        <v>182</v>
      </c>
      <c r="E54" s="167">
        <f t="shared" si="3"/>
        <v>39736</v>
      </c>
      <c r="F54" s="106">
        <v>5</v>
      </c>
      <c r="G54" s="106">
        <v>3</v>
      </c>
      <c r="H54" s="123">
        <v>419000</v>
      </c>
      <c r="I54" s="123">
        <v>200020</v>
      </c>
      <c r="J54" s="125">
        <v>2.0948</v>
      </c>
      <c r="K54" s="106" t="s">
        <v>139</v>
      </c>
      <c r="L54" s="125">
        <v>0.18</v>
      </c>
      <c r="M54" s="123">
        <v>183546</v>
      </c>
      <c r="N54" s="123">
        <v>200020</v>
      </c>
      <c r="O54" s="88">
        <f t="shared" si="1"/>
        <v>6950820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9"/>
      <c r="BY54" s="16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9"/>
    </row>
    <row r="55" spans="1:124" s="1" customFormat="1" ht="54" customHeight="1">
      <c r="A55" s="106" t="s">
        <v>140</v>
      </c>
      <c r="B55" s="167">
        <v>39573</v>
      </c>
      <c r="C55" s="123">
        <v>0</v>
      </c>
      <c r="D55" s="85">
        <v>182</v>
      </c>
      <c r="E55" s="167">
        <f t="shared" si="3"/>
        <v>39756</v>
      </c>
      <c r="F55" s="106" t="s">
        <v>71</v>
      </c>
      <c r="G55" s="179"/>
      <c r="H55" s="180"/>
      <c r="I55" s="180"/>
      <c r="J55" s="181"/>
      <c r="K55" s="182"/>
      <c r="L55" s="181" t="s">
        <v>141</v>
      </c>
      <c r="M55" s="180"/>
      <c r="N55" s="180"/>
      <c r="O55" s="88">
        <f t="shared" si="1"/>
        <v>6950820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9"/>
      <c r="BY55" s="16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9"/>
    </row>
    <row r="56" spans="1:124" s="1" customFormat="1" ht="54" customHeight="1">
      <c r="A56" s="106" t="s">
        <v>142</v>
      </c>
      <c r="B56" s="167">
        <v>39581</v>
      </c>
      <c r="C56" s="123">
        <v>200000</v>
      </c>
      <c r="D56" s="85">
        <v>182</v>
      </c>
      <c r="E56" s="167">
        <f t="shared" si="3"/>
        <v>39764</v>
      </c>
      <c r="F56" s="106">
        <v>6</v>
      </c>
      <c r="G56" s="106">
        <v>5</v>
      </c>
      <c r="H56" s="123">
        <v>206000</v>
      </c>
      <c r="I56" s="123">
        <v>200010</v>
      </c>
      <c r="J56" s="125">
        <v>1.0299</v>
      </c>
      <c r="K56" s="106" t="s">
        <v>143</v>
      </c>
      <c r="L56" s="125">
        <v>0.18</v>
      </c>
      <c r="M56" s="123">
        <v>183537</v>
      </c>
      <c r="N56" s="123">
        <v>200010</v>
      </c>
      <c r="O56" s="88">
        <f t="shared" si="1"/>
        <v>7150830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9"/>
      <c r="BY56" s="16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9"/>
    </row>
    <row r="57" spans="1:15" s="8" customFormat="1" ht="54" customHeight="1">
      <c r="A57" s="106" t="s">
        <v>144</v>
      </c>
      <c r="B57" s="167">
        <v>39595</v>
      </c>
      <c r="C57" s="123">
        <v>200000</v>
      </c>
      <c r="D57" s="85">
        <v>182</v>
      </c>
      <c r="E57" s="167">
        <f t="shared" si="3"/>
        <v>39778</v>
      </c>
      <c r="F57" s="106">
        <v>8</v>
      </c>
      <c r="G57" s="106">
        <v>8</v>
      </c>
      <c r="H57" s="123">
        <v>257000</v>
      </c>
      <c r="I57" s="123">
        <v>200000</v>
      </c>
      <c r="J57" s="125">
        <v>1.285</v>
      </c>
      <c r="K57" s="106" t="s">
        <v>145</v>
      </c>
      <c r="L57" s="125">
        <v>0.18</v>
      </c>
      <c r="M57" s="123">
        <v>183528</v>
      </c>
      <c r="N57" s="123">
        <v>200000</v>
      </c>
      <c r="O57" s="88">
        <f t="shared" si="1"/>
        <v>7350830</v>
      </c>
    </row>
    <row r="58" spans="1:15" s="8" customFormat="1" ht="54" customHeight="1">
      <c r="A58" s="107" t="s">
        <v>146</v>
      </c>
      <c r="B58" s="167">
        <v>39609</v>
      </c>
      <c r="C58" s="126">
        <v>200000</v>
      </c>
      <c r="D58" s="110">
        <v>182</v>
      </c>
      <c r="E58" s="167">
        <f t="shared" si="3"/>
        <v>39792</v>
      </c>
      <c r="F58" s="107">
        <v>7</v>
      </c>
      <c r="G58" s="107">
        <v>7</v>
      </c>
      <c r="H58" s="126">
        <v>203000</v>
      </c>
      <c r="I58" s="126">
        <v>200020</v>
      </c>
      <c r="J58" s="128">
        <v>1.0149</v>
      </c>
      <c r="K58" s="107" t="s">
        <v>147</v>
      </c>
      <c r="L58" s="128">
        <v>0.18</v>
      </c>
      <c r="M58" s="126">
        <v>183546</v>
      </c>
      <c r="N58" s="126">
        <v>200020</v>
      </c>
      <c r="O58" s="88">
        <f t="shared" si="1"/>
        <v>7550850</v>
      </c>
    </row>
    <row r="59" spans="1:124" s="10" customFormat="1" ht="54" customHeight="1">
      <c r="A59" s="107" t="s">
        <v>148</v>
      </c>
      <c r="B59" s="167">
        <v>39623</v>
      </c>
      <c r="C59" s="126">
        <v>200000</v>
      </c>
      <c r="D59" s="110">
        <v>182</v>
      </c>
      <c r="E59" s="167">
        <f t="shared" si="3"/>
        <v>39806</v>
      </c>
      <c r="F59" s="107">
        <v>8</v>
      </c>
      <c r="G59" s="107">
        <v>7</v>
      </c>
      <c r="H59" s="126">
        <v>387000</v>
      </c>
      <c r="I59" s="126">
        <v>200010</v>
      </c>
      <c r="J59" s="128">
        <v>1.9349</v>
      </c>
      <c r="K59" s="107" t="s">
        <v>149</v>
      </c>
      <c r="L59" s="128">
        <v>0.178</v>
      </c>
      <c r="M59" s="126">
        <v>183705</v>
      </c>
      <c r="N59" s="126">
        <v>200010</v>
      </c>
      <c r="O59" s="88">
        <f t="shared" si="1"/>
        <v>7750860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1"/>
      <c r="BY59" s="17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1"/>
    </row>
    <row r="60" spans="1:124" s="10" customFormat="1" ht="54" customHeight="1">
      <c r="A60" s="107" t="s">
        <v>150</v>
      </c>
      <c r="B60" s="167">
        <v>39637</v>
      </c>
      <c r="C60" s="126">
        <v>200000</v>
      </c>
      <c r="D60" s="110">
        <v>182</v>
      </c>
      <c r="E60" s="167">
        <f t="shared" si="3"/>
        <v>39820</v>
      </c>
      <c r="F60" s="107">
        <v>6</v>
      </c>
      <c r="G60" s="107">
        <v>5</v>
      </c>
      <c r="H60" s="126">
        <v>342000</v>
      </c>
      <c r="I60" s="126">
        <v>200020</v>
      </c>
      <c r="J60" s="128">
        <v>1.7098</v>
      </c>
      <c r="K60" s="107" t="s">
        <v>151</v>
      </c>
      <c r="L60" s="128">
        <v>0.17</v>
      </c>
      <c r="M60" s="126">
        <v>184390</v>
      </c>
      <c r="N60" s="126">
        <v>200020</v>
      </c>
      <c r="O60" s="88">
        <f t="shared" si="1"/>
        <v>7950880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11"/>
      <c r="BY60" s="17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11"/>
    </row>
    <row r="61" spans="1:124" s="1" customFormat="1" ht="54" customHeight="1">
      <c r="A61" s="106" t="s">
        <v>152</v>
      </c>
      <c r="B61" s="167">
        <v>39651</v>
      </c>
      <c r="C61" s="123">
        <v>200000</v>
      </c>
      <c r="D61" s="85">
        <v>182</v>
      </c>
      <c r="E61" s="167">
        <f t="shared" si="3"/>
        <v>39834</v>
      </c>
      <c r="F61" s="106">
        <v>6</v>
      </c>
      <c r="G61" s="106">
        <v>4</v>
      </c>
      <c r="H61" s="123">
        <v>319150</v>
      </c>
      <c r="I61" s="123">
        <v>200010</v>
      </c>
      <c r="J61" s="125">
        <v>1.5958</v>
      </c>
      <c r="K61" s="106" t="s">
        <v>153</v>
      </c>
      <c r="L61" s="125">
        <v>0.16</v>
      </c>
      <c r="M61" s="123">
        <v>185231</v>
      </c>
      <c r="N61" s="123">
        <v>200010</v>
      </c>
      <c r="O61" s="88">
        <f t="shared" si="1"/>
        <v>8150890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9"/>
      <c r="BY61" s="16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9"/>
    </row>
    <row r="62" spans="1:124" s="1" customFormat="1" ht="54" customHeight="1">
      <c r="A62" s="106" t="s">
        <v>154</v>
      </c>
      <c r="B62" s="167">
        <v>39665</v>
      </c>
      <c r="C62" s="123">
        <v>200000</v>
      </c>
      <c r="D62" s="85">
        <v>182</v>
      </c>
      <c r="E62" s="167">
        <f t="shared" si="3"/>
        <v>39848</v>
      </c>
      <c r="F62" s="106">
        <v>6</v>
      </c>
      <c r="G62" s="106">
        <v>5</v>
      </c>
      <c r="H62" s="123">
        <v>337000</v>
      </c>
      <c r="I62" s="123">
        <v>200010</v>
      </c>
      <c r="J62" s="125">
        <v>1.685</v>
      </c>
      <c r="K62" s="106" t="s">
        <v>155</v>
      </c>
      <c r="L62" s="125">
        <v>0.16</v>
      </c>
      <c r="M62" s="123">
        <v>185231</v>
      </c>
      <c r="N62" s="123">
        <v>200010</v>
      </c>
      <c r="O62" s="88">
        <f t="shared" si="1"/>
        <v>8350900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9"/>
      <c r="BY62" s="16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9"/>
    </row>
    <row r="63" spans="1:124" s="1" customFormat="1" ht="54" customHeight="1">
      <c r="A63" s="106" t="s">
        <v>156</v>
      </c>
      <c r="B63" s="167">
        <v>39679</v>
      </c>
      <c r="C63" s="123">
        <v>200000</v>
      </c>
      <c r="D63" s="85">
        <v>182</v>
      </c>
      <c r="E63" s="167">
        <f t="shared" si="3"/>
        <v>39862</v>
      </c>
      <c r="F63" s="106">
        <v>6</v>
      </c>
      <c r="G63" s="106">
        <v>6</v>
      </c>
      <c r="H63" s="123">
        <v>178000</v>
      </c>
      <c r="I63" s="123">
        <v>178000</v>
      </c>
      <c r="J63" s="125">
        <v>0.89</v>
      </c>
      <c r="K63" s="106" t="s">
        <v>157</v>
      </c>
      <c r="L63" s="125">
        <v>0.159</v>
      </c>
      <c r="M63" s="123">
        <v>164924</v>
      </c>
      <c r="N63" s="123">
        <v>178000</v>
      </c>
      <c r="O63" s="88">
        <f t="shared" si="1"/>
        <v>8528900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  <c r="BY63" s="16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9"/>
    </row>
    <row r="64" spans="1:124" s="10" customFormat="1" ht="54" customHeight="1">
      <c r="A64" s="107" t="s">
        <v>158</v>
      </c>
      <c r="B64" s="167">
        <v>39693</v>
      </c>
      <c r="C64" s="126">
        <v>200000</v>
      </c>
      <c r="D64" s="110">
        <v>182</v>
      </c>
      <c r="E64" s="167">
        <f t="shared" si="3"/>
        <v>39876</v>
      </c>
      <c r="F64" s="107">
        <v>4</v>
      </c>
      <c r="G64" s="107">
        <v>4</v>
      </c>
      <c r="H64" s="126">
        <v>199260</v>
      </c>
      <c r="I64" s="126">
        <v>199260</v>
      </c>
      <c r="J64" s="128">
        <v>0.9963</v>
      </c>
      <c r="K64" s="107" t="s">
        <v>159</v>
      </c>
      <c r="L64" s="128">
        <v>0.159</v>
      </c>
      <c r="M64" s="126">
        <v>184622</v>
      </c>
      <c r="N64" s="126">
        <v>199260</v>
      </c>
      <c r="O64" s="88">
        <f t="shared" si="1"/>
        <v>8728160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1"/>
      <c r="BY64" s="17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11"/>
    </row>
    <row r="65" spans="1:124" s="10" customFormat="1" ht="54" customHeight="1">
      <c r="A65" s="107" t="s">
        <v>160</v>
      </c>
      <c r="B65" s="167">
        <v>39707</v>
      </c>
      <c r="C65" s="126">
        <v>200000</v>
      </c>
      <c r="D65" s="110">
        <v>182</v>
      </c>
      <c r="E65" s="167">
        <f t="shared" si="3"/>
        <v>39890</v>
      </c>
      <c r="F65" s="107">
        <v>6</v>
      </c>
      <c r="G65" s="107">
        <v>6</v>
      </c>
      <c r="H65" s="126">
        <v>186500</v>
      </c>
      <c r="I65" s="126">
        <v>186500</v>
      </c>
      <c r="J65" s="128">
        <v>0.9325</v>
      </c>
      <c r="K65" s="107" t="s">
        <v>161</v>
      </c>
      <c r="L65" s="128">
        <v>0.16</v>
      </c>
      <c r="M65" s="126">
        <v>172720</v>
      </c>
      <c r="N65" s="126">
        <v>186500</v>
      </c>
      <c r="O65" s="88">
        <f t="shared" si="1"/>
        <v>8914660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11"/>
      <c r="BY65" s="17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11"/>
    </row>
    <row r="66" spans="1:124" s="1" customFormat="1" ht="54" customHeight="1">
      <c r="A66" s="106" t="s">
        <v>162</v>
      </c>
      <c r="B66" s="167">
        <v>39721</v>
      </c>
      <c r="C66" s="123">
        <v>200000</v>
      </c>
      <c r="D66" s="85">
        <v>182</v>
      </c>
      <c r="E66" s="167">
        <f t="shared" si="3"/>
        <v>39904</v>
      </c>
      <c r="F66" s="106" t="s">
        <v>71</v>
      </c>
      <c r="G66" s="106"/>
      <c r="H66" s="123"/>
      <c r="I66" s="123"/>
      <c r="J66" s="125"/>
      <c r="K66" s="106"/>
      <c r="L66" s="125" t="s">
        <v>163</v>
      </c>
      <c r="M66" s="123"/>
      <c r="N66" s="123"/>
      <c r="O66" s="88">
        <f t="shared" si="1"/>
        <v>8914660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  <c r="BY66" s="16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9"/>
    </row>
    <row r="67" spans="1:124" s="1" customFormat="1" ht="54" customHeight="1">
      <c r="A67" s="106" t="s">
        <v>164</v>
      </c>
      <c r="B67" s="167">
        <v>39735</v>
      </c>
      <c r="C67" s="123">
        <v>200000</v>
      </c>
      <c r="D67" s="85">
        <v>182</v>
      </c>
      <c r="E67" s="167">
        <f t="shared" si="3"/>
        <v>39918</v>
      </c>
      <c r="F67" s="106">
        <v>8</v>
      </c>
      <c r="G67" s="106">
        <v>7</v>
      </c>
      <c r="H67" s="123">
        <v>278500</v>
      </c>
      <c r="I67" s="123">
        <v>200020</v>
      </c>
      <c r="J67" s="125">
        <v>1.3925</v>
      </c>
      <c r="K67" s="106" t="s">
        <v>155</v>
      </c>
      <c r="L67" s="125">
        <v>0.16</v>
      </c>
      <c r="M67" s="123">
        <v>185240</v>
      </c>
      <c r="N67" s="123">
        <v>200020</v>
      </c>
      <c r="O67" s="88">
        <f t="shared" si="1"/>
        <v>9114680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9"/>
      <c r="BY67" s="16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9"/>
    </row>
    <row r="68" spans="1:124" s="10" customFormat="1" ht="54" customHeight="1">
      <c r="A68" s="107" t="s">
        <v>165</v>
      </c>
      <c r="B68" s="167">
        <v>39749</v>
      </c>
      <c r="C68" s="126">
        <v>200000</v>
      </c>
      <c r="D68" s="110">
        <v>182</v>
      </c>
      <c r="E68" s="167">
        <f t="shared" si="3"/>
        <v>39932</v>
      </c>
      <c r="F68" s="107">
        <v>5</v>
      </c>
      <c r="G68" s="107">
        <v>5</v>
      </c>
      <c r="H68" s="126">
        <v>162000</v>
      </c>
      <c r="I68" s="126">
        <v>162000</v>
      </c>
      <c r="J68" s="128">
        <v>0.81</v>
      </c>
      <c r="K68" s="107" t="s">
        <v>166</v>
      </c>
      <c r="L68" s="128">
        <v>0.16</v>
      </c>
      <c r="M68" s="126">
        <v>150030</v>
      </c>
      <c r="N68" s="126">
        <v>162000</v>
      </c>
      <c r="O68" s="88">
        <f t="shared" si="1"/>
        <v>9276680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2"/>
      <c r="AH68" s="13"/>
      <c r="AI68" s="13"/>
      <c r="AJ68" s="13"/>
      <c r="AK68" s="13"/>
      <c r="AL68" s="13"/>
      <c r="AM68" s="13"/>
      <c r="AN68" s="13"/>
      <c r="AO68" s="13"/>
      <c r="BY68" s="17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1"/>
    </row>
    <row r="69" spans="1:124" s="10" customFormat="1" ht="54" customHeight="1">
      <c r="A69" s="107" t="s">
        <v>167</v>
      </c>
      <c r="B69" s="167">
        <v>39763</v>
      </c>
      <c r="C69" s="126">
        <v>200000</v>
      </c>
      <c r="D69" s="110">
        <v>182</v>
      </c>
      <c r="E69" s="167">
        <f t="shared" si="3"/>
        <v>39946</v>
      </c>
      <c r="F69" s="107">
        <v>9</v>
      </c>
      <c r="G69" s="107">
        <v>9</v>
      </c>
      <c r="H69" s="126">
        <v>165740</v>
      </c>
      <c r="I69" s="126">
        <v>165740</v>
      </c>
      <c r="J69" s="128">
        <v>0.8287</v>
      </c>
      <c r="K69" s="107" t="s">
        <v>168</v>
      </c>
      <c r="L69" s="128">
        <v>0.15</v>
      </c>
      <c r="M69" s="126">
        <v>154206</v>
      </c>
      <c r="N69" s="126">
        <v>165740</v>
      </c>
      <c r="O69" s="88">
        <f t="shared" si="1"/>
        <v>9442420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1"/>
      <c r="BY69" s="17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1"/>
    </row>
    <row r="70" spans="1:124" s="10" customFormat="1" ht="54" customHeight="1">
      <c r="A70" s="107" t="s">
        <v>169</v>
      </c>
      <c r="B70" s="167">
        <v>39777</v>
      </c>
      <c r="C70" s="126">
        <v>200000</v>
      </c>
      <c r="D70" s="110">
        <v>182</v>
      </c>
      <c r="E70" s="167">
        <f t="shared" si="3"/>
        <v>39960</v>
      </c>
      <c r="F70" s="107">
        <v>8</v>
      </c>
      <c r="G70" s="107">
        <v>8</v>
      </c>
      <c r="H70" s="126">
        <v>209000</v>
      </c>
      <c r="I70" s="126">
        <v>200000</v>
      </c>
      <c r="J70" s="128">
        <v>1.545</v>
      </c>
      <c r="K70" s="107" t="s">
        <v>161</v>
      </c>
      <c r="L70" s="128">
        <v>0.16</v>
      </c>
      <c r="M70" s="126">
        <v>185222</v>
      </c>
      <c r="N70" s="126">
        <v>200000</v>
      </c>
      <c r="O70" s="88">
        <f t="shared" si="1"/>
        <v>9642420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1"/>
      <c r="BY70" s="17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1"/>
    </row>
    <row r="71" spans="1:124" s="1" customFormat="1" ht="54" customHeight="1">
      <c r="A71" s="106" t="s">
        <v>170</v>
      </c>
      <c r="B71" s="167">
        <v>39791</v>
      </c>
      <c r="C71" s="123">
        <v>200000</v>
      </c>
      <c r="D71" s="85">
        <v>182</v>
      </c>
      <c r="E71" s="167">
        <f t="shared" si="3"/>
        <v>39974</v>
      </c>
      <c r="F71" s="106" t="s">
        <v>71</v>
      </c>
      <c r="G71" s="106"/>
      <c r="H71" s="123"/>
      <c r="I71" s="123"/>
      <c r="J71" s="125"/>
      <c r="K71" s="106"/>
      <c r="L71" s="125"/>
      <c r="M71" s="123"/>
      <c r="N71" s="123">
        <v>0</v>
      </c>
      <c r="O71" s="88">
        <f t="shared" si="1"/>
        <v>9642420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BY71" s="16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9"/>
    </row>
    <row r="72" spans="1:15" s="8" customFormat="1" ht="54" customHeight="1">
      <c r="A72" s="106" t="s">
        <v>171</v>
      </c>
      <c r="B72" s="167">
        <v>39805</v>
      </c>
      <c r="C72" s="123">
        <v>200000</v>
      </c>
      <c r="D72" s="85">
        <v>182</v>
      </c>
      <c r="E72" s="167">
        <f t="shared" si="3"/>
        <v>39988</v>
      </c>
      <c r="F72" s="106" t="s">
        <v>71</v>
      </c>
      <c r="G72" s="106"/>
      <c r="H72" s="123"/>
      <c r="I72" s="123"/>
      <c r="J72" s="125"/>
      <c r="K72" s="106"/>
      <c r="L72" s="125"/>
      <c r="M72" s="123" t="s">
        <v>175</v>
      </c>
      <c r="N72" s="123">
        <v>0</v>
      </c>
      <c r="O72" s="88">
        <f t="shared" si="1"/>
        <v>9642420</v>
      </c>
    </row>
    <row r="73" spans="1:15" s="8" customFormat="1" ht="54" customHeight="1">
      <c r="A73" s="107" t="s">
        <v>172</v>
      </c>
      <c r="B73" s="167">
        <v>39819</v>
      </c>
      <c r="C73" s="126">
        <v>100000</v>
      </c>
      <c r="D73" s="110">
        <v>182</v>
      </c>
      <c r="E73" s="167">
        <f t="shared" si="3"/>
        <v>40002</v>
      </c>
      <c r="F73" s="107" t="s">
        <v>71</v>
      </c>
      <c r="G73" s="107"/>
      <c r="H73" s="126"/>
      <c r="I73" s="126"/>
      <c r="J73" s="128"/>
      <c r="K73" s="107"/>
      <c r="L73" s="128" t="s">
        <v>71</v>
      </c>
      <c r="M73" s="126"/>
      <c r="N73" s="126">
        <v>0</v>
      </c>
      <c r="O73" s="88">
        <f t="shared" si="1"/>
        <v>9642420</v>
      </c>
    </row>
    <row r="74" spans="1:124" s="1" customFormat="1" ht="54" customHeight="1">
      <c r="A74" s="106" t="s">
        <v>173</v>
      </c>
      <c r="B74" s="167">
        <v>39833</v>
      </c>
      <c r="C74" s="123">
        <v>100000</v>
      </c>
      <c r="D74" s="85">
        <v>182</v>
      </c>
      <c r="E74" s="167">
        <f t="shared" si="3"/>
        <v>40016</v>
      </c>
      <c r="F74" s="106">
        <v>7</v>
      </c>
      <c r="G74" s="106">
        <v>4</v>
      </c>
      <c r="H74" s="123">
        <v>200010</v>
      </c>
      <c r="I74" s="123">
        <v>100010</v>
      </c>
      <c r="J74" s="125">
        <v>2.0001</v>
      </c>
      <c r="K74" s="106" t="s">
        <v>174</v>
      </c>
      <c r="L74" s="125">
        <v>0.135</v>
      </c>
      <c r="M74" s="123">
        <v>93702</v>
      </c>
      <c r="N74" s="123">
        <v>100010</v>
      </c>
      <c r="O74" s="88">
        <f t="shared" si="1"/>
        <v>9742430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/>
      <c r="BY74" s="16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9"/>
    </row>
    <row r="75" spans="1:124" s="10" customFormat="1" ht="54" customHeight="1">
      <c r="A75" s="107" t="s">
        <v>176</v>
      </c>
      <c r="B75" s="167">
        <v>39847</v>
      </c>
      <c r="C75" s="126">
        <v>100000</v>
      </c>
      <c r="D75" s="110">
        <v>182</v>
      </c>
      <c r="E75" s="167">
        <f t="shared" si="3"/>
        <v>40030</v>
      </c>
      <c r="F75" s="107">
        <v>5</v>
      </c>
      <c r="G75" s="107">
        <v>4</v>
      </c>
      <c r="H75" s="126">
        <v>129500</v>
      </c>
      <c r="I75" s="126">
        <v>100010</v>
      </c>
      <c r="J75" s="128">
        <v>1.295</v>
      </c>
      <c r="K75" s="107" t="s">
        <v>177</v>
      </c>
      <c r="L75" s="128">
        <v>0.14</v>
      </c>
      <c r="M75" s="126">
        <v>93484</v>
      </c>
      <c r="N75" s="126">
        <v>100010</v>
      </c>
      <c r="O75" s="88">
        <f t="shared" si="1"/>
        <v>9842440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1"/>
      <c r="BY75" s="17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11"/>
    </row>
    <row r="76" spans="1:124" s="1" customFormat="1" ht="54" customHeight="1">
      <c r="A76" s="107" t="s">
        <v>178</v>
      </c>
      <c r="B76" s="167">
        <v>39861</v>
      </c>
      <c r="C76" s="126">
        <v>100000</v>
      </c>
      <c r="D76" s="110">
        <v>182</v>
      </c>
      <c r="E76" s="167">
        <f t="shared" si="3"/>
        <v>40044</v>
      </c>
      <c r="F76" s="107">
        <v>6</v>
      </c>
      <c r="G76" s="107">
        <v>5</v>
      </c>
      <c r="H76" s="126">
        <v>196000</v>
      </c>
      <c r="I76" s="126">
        <v>100000</v>
      </c>
      <c r="J76" s="128">
        <v>1.96</v>
      </c>
      <c r="K76" s="107" t="s">
        <v>179</v>
      </c>
      <c r="L76" s="128">
        <v>0.136</v>
      </c>
      <c r="M76" s="126">
        <v>93649</v>
      </c>
      <c r="N76" s="126">
        <v>100000</v>
      </c>
      <c r="O76" s="88">
        <f aca="true" t="shared" si="4" ref="O76:O135">+O75+N76</f>
        <v>9942440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/>
      <c r="BY76" s="16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9"/>
    </row>
    <row r="77" spans="1:15" s="8" customFormat="1" ht="54" customHeight="1">
      <c r="A77" s="107" t="s">
        <v>180</v>
      </c>
      <c r="B77" s="167">
        <v>39875</v>
      </c>
      <c r="C77" s="126">
        <v>100000</v>
      </c>
      <c r="D77" s="110">
        <v>182</v>
      </c>
      <c r="E77" s="167">
        <f t="shared" si="3"/>
        <v>40058</v>
      </c>
      <c r="F77" s="107">
        <v>5</v>
      </c>
      <c r="G77" s="107">
        <v>5</v>
      </c>
      <c r="H77" s="126">
        <v>233500</v>
      </c>
      <c r="I77" s="126">
        <v>100010</v>
      </c>
      <c r="J77" s="128">
        <v>2.335</v>
      </c>
      <c r="K77" s="107" t="s">
        <v>181</v>
      </c>
      <c r="L77" s="128">
        <v>0.13</v>
      </c>
      <c r="M77" s="126">
        <v>93921</v>
      </c>
      <c r="N77" s="126">
        <v>100010</v>
      </c>
      <c r="O77" s="88">
        <f t="shared" si="4"/>
        <v>10042450</v>
      </c>
    </row>
    <row r="78" spans="1:124" s="1" customFormat="1" ht="54" customHeight="1">
      <c r="A78" s="106" t="s">
        <v>182</v>
      </c>
      <c r="B78" s="167">
        <v>39889</v>
      </c>
      <c r="C78" s="123">
        <v>100000</v>
      </c>
      <c r="D78" s="85">
        <v>182</v>
      </c>
      <c r="E78" s="167">
        <f t="shared" si="3"/>
        <v>40072</v>
      </c>
      <c r="F78" s="106">
        <v>11</v>
      </c>
      <c r="G78" s="106">
        <v>4</v>
      </c>
      <c r="H78" s="123">
        <v>448000</v>
      </c>
      <c r="I78" s="123">
        <v>100010</v>
      </c>
      <c r="J78" s="125">
        <v>4.48</v>
      </c>
      <c r="K78" s="106" t="s">
        <v>183</v>
      </c>
      <c r="L78" s="125">
        <v>0.1</v>
      </c>
      <c r="M78" s="123">
        <v>95260</v>
      </c>
      <c r="N78" s="123">
        <v>100010</v>
      </c>
      <c r="O78" s="88">
        <f t="shared" si="4"/>
        <v>10142460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BY78" s="16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9"/>
    </row>
    <row r="79" spans="1:124" s="1" customFormat="1" ht="54" customHeight="1">
      <c r="A79" s="106" t="s">
        <v>184</v>
      </c>
      <c r="B79" s="167">
        <v>39903</v>
      </c>
      <c r="C79" s="123">
        <v>100000</v>
      </c>
      <c r="D79" s="85">
        <v>182</v>
      </c>
      <c r="E79" s="167">
        <f t="shared" si="3"/>
        <v>40086</v>
      </c>
      <c r="F79" s="106">
        <v>9</v>
      </c>
      <c r="G79" s="106">
        <v>5</v>
      </c>
      <c r="H79" s="123">
        <v>432500</v>
      </c>
      <c r="I79" s="123">
        <v>100010</v>
      </c>
      <c r="J79" s="125">
        <v>4.325</v>
      </c>
      <c r="K79" s="106" t="s">
        <v>185</v>
      </c>
      <c r="L79" s="125">
        <v>0.085</v>
      </c>
      <c r="M79" s="123">
        <v>95944</v>
      </c>
      <c r="N79" s="123">
        <v>100010</v>
      </c>
      <c r="O79" s="88">
        <f t="shared" si="4"/>
        <v>10242470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BY79" s="16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9"/>
    </row>
    <row r="80" spans="1:15" s="8" customFormat="1" ht="54" customHeight="1">
      <c r="A80" s="107" t="s">
        <v>186</v>
      </c>
      <c r="B80" s="167">
        <v>39917</v>
      </c>
      <c r="C80" s="126">
        <v>100000</v>
      </c>
      <c r="D80" s="110">
        <v>182</v>
      </c>
      <c r="E80" s="167">
        <f t="shared" si="3"/>
        <v>40100</v>
      </c>
      <c r="F80" s="107">
        <v>11</v>
      </c>
      <c r="G80" s="107">
        <v>9</v>
      </c>
      <c r="H80" s="126">
        <v>420000</v>
      </c>
      <c r="I80" s="126">
        <v>100020</v>
      </c>
      <c r="J80" s="128">
        <v>4.2</v>
      </c>
      <c r="K80" s="107" t="s">
        <v>187</v>
      </c>
      <c r="L80" s="128">
        <v>0.08</v>
      </c>
      <c r="M80" s="126">
        <v>96183</v>
      </c>
      <c r="N80" s="126">
        <v>100020</v>
      </c>
      <c r="O80" s="88">
        <f t="shared" si="4"/>
        <v>10342490</v>
      </c>
    </row>
    <row r="81" spans="1:124" s="10" customFormat="1" ht="54" customHeight="1">
      <c r="A81" s="107" t="s">
        <v>188</v>
      </c>
      <c r="B81" s="167">
        <v>39931</v>
      </c>
      <c r="C81" s="126">
        <v>100000</v>
      </c>
      <c r="D81" s="110">
        <v>182</v>
      </c>
      <c r="E81" s="167">
        <f t="shared" si="3"/>
        <v>40114</v>
      </c>
      <c r="F81" s="107">
        <v>12</v>
      </c>
      <c r="G81" s="107">
        <v>3</v>
      </c>
      <c r="H81" s="126">
        <v>531000</v>
      </c>
      <c r="I81" s="126">
        <v>100000</v>
      </c>
      <c r="J81" s="128">
        <v>5.31</v>
      </c>
      <c r="K81" s="107" t="s">
        <v>187</v>
      </c>
      <c r="L81" s="128">
        <v>0.065</v>
      </c>
      <c r="M81" s="126">
        <v>96861</v>
      </c>
      <c r="N81" s="126">
        <v>100000</v>
      </c>
      <c r="O81" s="88">
        <f t="shared" si="4"/>
        <v>10442490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1"/>
      <c r="BY81" s="17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1"/>
    </row>
    <row r="82" spans="1:124" s="1" customFormat="1" ht="54" customHeight="1">
      <c r="A82" s="106" t="s">
        <v>189</v>
      </c>
      <c r="B82" s="167">
        <v>39945</v>
      </c>
      <c r="C82" s="123">
        <v>100000</v>
      </c>
      <c r="D82" s="85">
        <v>182</v>
      </c>
      <c r="E82" s="167">
        <f t="shared" si="3"/>
        <v>40128</v>
      </c>
      <c r="F82" s="106">
        <v>9</v>
      </c>
      <c r="G82" s="106">
        <v>5</v>
      </c>
      <c r="H82" s="123">
        <v>362500</v>
      </c>
      <c r="I82" s="123">
        <v>100010</v>
      </c>
      <c r="J82" s="125">
        <v>3.625</v>
      </c>
      <c r="K82" s="106" t="s">
        <v>190</v>
      </c>
      <c r="L82" s="125">
        <v>0.06</v>
      </c>
      <c r="M82" s="123">
        <v>97105</v>
      </c>
      <c r="N82" s="123">
        <v>100010</v>
      </c>
      <c r="O82" s="88">
        <f t="shared" si="4"/>
        <v>10542500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BY82" s="16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9"/>
    </row>
    <row r="83" spans="1:124" s="1" customFormat="1" ht="54" customHeight="1">
      <c r="A83" s="106" t="s">
        <v>191</v>
      </c>
      <c r="B83" s="167">
        <v>39959</v>
      </c>
      <c r="C83" s="123">
        <v>100000</v>
      </c>
      <c r="D83" s="85">
        <v>182</v>
      </c>
      <c r="E83" s="167">
        <f t="shared" si="3"/>
        <v>40142</v>
      </c>
      <c r="F83" s="106">
        <v>9</v>
      </c>
      <c r="G83" s="106">
        <v>4</v>
      </c>
      <c r="H83" s="123">
        <v>416000</v>
      </c>
      <c r="I83" s="123">
        <v>100010</v>
      </c>
      <c r="J83" s="125">
        <v>4.16</v>
      </c>
      <c r="K83" s="106" t="s">
        <v>192</v>
      </c>
      <c r="L83" s="125">
        <v>0.05</v>
      </c>
      <c r="M83" s="123">
        <v>97576</v>
      </c>
      <c r="N83" s="123">
        <v>100010</v>
      </c>
      <c r="O83" s="88">
        <f t="shared" si="4"/>
        <v>10642510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9"/>
      <c r="BY83" s="16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9"/>
    </row>
    <row r="84" spans="1:124" s="38" customFormat="1" ht="54" customHeight="1">
      <c r="A84" s="174" t="s">
        <v>193</v>
      </c>
      <c r="B84" s="167">
        <v>39973</v>
      </c>
      <c r="C84" s="176">
        <v>100000</v>
      </c>
      <c r="D84" s="131">
        <v>182</v>
      </c>
      <c r="E84" s="167">
        <f t="shared" si="3"/>
        <v>40156</v>
      </c>
      <c r="F84" s="174">
        <v>4</v>
      </c>
      <c r="G84" s="174">
        <v>2</v>
      </c>
      <c r="H84" s="176">
        <v>310000</v>
      </c>
      <c r="I84" s="176">
        <v>100000</v>
      </c>
      <c r="J84" s="177">
        <v>3.1</v>
      </c>
      <c r="K84" s="174" t="s">
        <v>194</v>
      </c>
      <c r="L84" s="177">
        <v>0.055</v>
      </c>
      <c r="M84" s="176">
        <v>97331</v>
      </c>
      <c r="N84" s="176">
        <v>100000</v>
      </c>
      <c r="O84" s="88">
        <f t="shared" si="4"/>
        <v>10742510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37"/>
      <c r="BY84" s="39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37"/>
    </row>
    <row r="85" spans="1:15" s="8" customFormat="1" ht="54" customHeight="1">
      <c r="A85" s="106" t="s">
        <v>195</v>
      </c>
      <c r="B85" s="167">
        <v>39987</v>
      </c>
      <c r="C85" s="123">
        <v>100000</v>
      </c>
      <c r="D85" s="85">
        <v>182</v>
      </c>
      <c r="E85" s="167">
        <f>B85+183</f>
        <v>40170</v>
      </c>
      <c r="F85" s="106">
        <v>4</v>
      </c>
      <c r="G85" s="106">
        <v>2</v>
      </c>
      <c r="H85" s="123">
        <v>320000</v>
      </c>
      <c r="I85" s="123">
        <v>100000</v>
      </c>
      <c r="J85" s="125">
        <v>3.2</v>
      </c>
      <c r="K85" s="106" t="s">
        <v>196</v>
      </c>
      <c r="L85" s="125">
        <v>0.046</v>
      </c>
      <c r="M85" s="123">
        <v>97758</v>
      </c>
      <c r="N85" s="123">
        <v>100000</v>
      </c>
      <c r="O85" s="88">
        <f t="shared" si="4"/>
        <v>10842510</v>
      </c>
    </row>
    <row r="86" spans="1:15" s="8" customFormat="1" ht="54" customHeight="1">
      <c r="A86" s="107" t="s">
        <v>197</v>
      </c>
      <c r="B86" s="167">
        <v>40001</v>
      </c>
      <c r="C86" s="126">
        <v>100000</v>
      </c>
      <c r="D86" s="110">
        <v>182</v>
      </c>
      <c r="E86" s="167">
        <f>B86+183</f>
        <v>40184</v>
      </c>
      <c r="F86" s="107">
        <v>3</v>
      </c>
      <c r="G86" s="107">
        <v>2</v>
      </c>
      <c r="H86" s="126">
        <v>225000</v>
      </c>
      <c r="I86" s="126">
        <v>100000</v>
      </c>
      <c r="J86" s="128">
        <v>2.25</v>
      </c>
      <c r="K86" s="107" t="s">
        <v>198</v>
      </c>
      <c r="L86" s="128">
        <v>0.045</v>
      </c>
      <c r="M86" s="126">
        <v>97805</v>
      </c>
      <c r="N86" s="126">
        <v>100000</v>
      </c>
      <c r="O86" s="88">
        <f t="shared" si="4"/>
        <v>10942510</v>
      </c>
    </row>
    <row r="87" spans="1:124" s="10" customFormat="1" ht="54" customHeight="1">
      <c r="A87" s="107" t="s">
        <v>199</v>
      </c>
      <c r="B87" s="167">
        <v>40015</v>
      </c>
      <c r="C87" s="126">
        <v>100000</v>
      </c>
      <c r="D87" s="110">
        <v>182</v>
      </c>
      <c r="E87" s="167">
        <f t="shared" si="3"/>
        <v>40198</v>
      </c>
      <c r="F87" s="107">
        <v>4</v>
      </c>
      <c r="G87" s="107">
        <v>4</v>
      </c>
      <c r="H87" s="126">
        <v>223000</v>
      </c>
      <c r="I87" s="126">
        <v>100010</v>
      </c>
      <c r="J87" s="128">
        <v>2.23</v>
      </c>
      <c r="K87" s="107" t="s">
        <v>200</v>
      </c>
      <c r="L87" s="128">
        <v>0.05</v>
      </c>
      <c r="M87" s="126">
        <v>97577</v>
      </c>
      <c r="N87" s="126">
        <v>100010</v>
      </c>
      <c r="O87" s="88">
        <f t="shared" si="4"/>
        <v>11042520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1"/>
      <c r="BY87" s="17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11"/>
    </row>
    <row r="88" spans="1:124" s="10" customFormat="1" ht="54" customHeight="1">
      <c r="A88" s="107" t="s">
        <v>201</v>
      </c>
      <c r="B88" s="167">
        <v>40029</v>
      </c>
      <c r="C88" s="126">
        <v>100000</v>
      </c>
      <c r="D88" s="110">
        <v>182</v>
      </c>
      <c r="E88" s="167">
        <f t="shared" si="3"/>
        <v>40212</v>
      </c>
      <c r="F88" s="107">
        <v>3</v>
      </c>
      <c r="G88" s="107">
        <v>3</v>
      </c>
      <c r="H88" s="126">
        <v>199000</v>
      </c>
      <c r="I88" s="126">
        <v>100000</v>
      </c>
      <c r="J88" s="128">
        <v>1.99</v>
      </c>
      <c r="K88" s="107" t="s">
        <v>202</v>
      </c>
      <c r="L88" s="128">
        <v>0.052</v>
      </c>
      <c r="M88" s="126">
        <v>97473</v>
      </c>
      <c r="N88" s="126">
        <v>100000</v>
      </c>
      <c r="O88" s="88">
        <f t="shared" si="4"/>
        <v>11142520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"/>
      <c r="BY88" s="17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11"/>
    </row>
    <row r="89" spans="1:124" s="10" customFormat="1" ht="54" customHeight="1">
      <c r="A89" s="107" t="s">
        <v>203</v>
      </c>
      <c r="B89" s="167">
        <v>40043</v>
      </c>
      <c r="C89" s="126">
        <v>100000</v>
      </c>
      <c r="D89" s="110">
        <v>182</v>
      </c>
      <c r="E89" s="167">
        <f t="shared" si="3"/>
        <v>40226</v>
      </c>
      <c r="F89" s="107">
        <v>5</v>
      </c>
      <c r="G89" s="107">
        <v>3</v>
      </c>
      <c r="H89" s="126">
        <v>281000</v>
      </c>
      <c r="I89" s="126">
        <v>100000</v>
      </c>
      <c r="J89" s="128">
        <v>2.81</v>
      </c>
      <c r="K89" s="107" t="s">
        <v>204</v>
      </c>
      <c r="L89" s="128">
        <v>0.058</v>
      </c>
      <c r="M89" s="126">
        <v>97189</v>
      </c>
      <c r="N89" s="126">
        <v>100000</v>
      </c>
      <c r="O89" s="88">
        <f t="shared" si="4"/>
        <v>11242520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1"/>
      <c r="BY89" s="17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11"/>
    </row>
    <row r="90" spans="1:124" s="10" customFormat="1" ht="54" customHeight="1">
      <c r="A90" s="107" t="s">
        <v>205</v>
      </c>
      <c r="B90" s="167">
        <v>40057</v>
      </c>
      <c r="C90" s="126">
        <v>100000</v>
      </c>
      <c r="D90" s="110">
        <v>182</v>
      </c>
      <c r="E90" s="167">
        <f t="shared" si="3"/>
        <v>40240</v>
      </c>
      <c r="F90" s="107">
        <v>4</v>
      </c>
      <c r="G90" s="107">
        <v>3</v>
      </c>
      <c r="H90" s="126">
        <v>247000</v>
      </c>
      <c r="I90" s="126">
        <v>100010</v>
      </c>
      <c r="J90" s="128">
        <v>2.47</v>
      </c>
      <c r="K90" s="127" t="s">
        <v>206</v>
      </c>
      <c r="L90" s="128">
        <v>0.055</v>
      </c>
      <c r="M90" s="126">
        <v>97341</v>
      </c>
      <c r="N90" s="126">
        <v>100010</v>
      </c>
      <c r="O90" s="88">
        <f t="shared" si="4"/>
        <v>11342530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1"/>
      <c r="BY90" s="17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11"/>
    </row>
    <row r="91" spans="1:124" s="10" customFormat="1" ht="54" customHeight="1">
      <c r="A91" s="107" t="s">
        <v>207</v>
      </c>
      <c r="B91" s="167">
        <v>40071</v>
      </c>
      <c r="C91" s="126">
        <v>100000</v>
      </c>
      <c r="D91" s="110">
        <v>182</v>
      </c>
      <c r="E91" s="167">
        <f t="shared" si="3"/>
        <v>40254</v>
      </c>
      <c r="F91" s="107" t="s">
        <v>71</v>
      </c>
      <c r="G91" s="107"/>
      <c r="H91" s="126"/>
      <c r="I91" s="126"/>
      <c r="J91" s="128"/>
      <c r="K91" s="127"/>
      <c r="L91" s="128"/>
      <c r="M91" s="126"/>
      <c r="N91" s="126"/>
      <c r="O91" s="88">
        <f t="shared" si="4"/>
        <v>11342530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1"/>
      <c r="BY91" s="17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11"/>
    </row>
    <row r="92" spans="1:124" s="1" customFormat="1" ht="54" customHeight="1">
      <c r="A92" s="106" t="s">
        <v>208</v>
      </c>
      <c r="B92" s="167">
        <v>40085</v>
      </c>
      <c r="C92" s="123">
        <v>100000</v>
      </c>
      <c r="D92" s="85">
        <v>182</v>
      </c>
      <c r="E92" s="167">
        <f t="shared" si="3"/>
        <v>40268</v>
      </c>
      <c r="F92" s="106">
        <v>4</v>
      </c>
      <c r="G92" s="106">
        <v>4</v>
      </c>
      <c r="H92" s="123">
        <v>179000</v>
      </c>
      <c r="I92" s="123">
        <v>100010</v>
      </c>
      <c r="J92" s="125">
        <v>1.79</v>
      </c>
      <c r="K92" s="124" t="s">
        <v>209</v>
      </c>
      <c r="L92" s="125">
        <v>0.05</v>
      </c>
      <c r="M92" s="123">
        <v>97577</v>
      </c>
      <c r="N92" s="123">
        <v>100010</v>
      </c>
      <c r="O92" s="88">
        <f t="shared" si="4"/>
        <v>11442540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9"/>
      <c r="BY92" s="16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9"/>
    </row>
    <row r="93" spans="1:124" s="10" customFormat="1" ht="54" customHeight="1">
      <c r="A93" s="107" t="s">
        <v>210</v>
      </c>
      <c r="B93" s="167">
        <v>40099</v>
      </c>
      <c r="C93" s="126">
        <v>100000</v>
      </c>
      <c r="D93" s="110">
        <v>182</v>
      </c>
      <c r="E93" s="167">
        <f t="shared" si="3"/>
        <v>40282</v>
      </c>
      <c r="F93" s="107">
        <v>4</v>
      </c>
      <c r="G93" s="107">
        <v>4</v>
      </c>
      <c r="H93" s="126">
        <v>139000</v>
      </c>
      <c r="I93" s="126">
        <v>100010</v>
      </c>
      <c r="J93" s="128">
        <v>1.39</v>
      </c>
      <c r="K93" s="127" t="s">
        <v>211</v>
      </c>
      <c r="L93" s="128">
        <v>0.055</v>
      </c>
      <c r="M93" s="126">
        <v>97340</v>
      </c>
      <c r="N93" s="126">
        <v>100010</v>
      </c>
      <c r="O93" s="88">
        <f t="shared" si="4"/>
        <v>11542550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11"/>
      <c r="BY93" s="17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1"/>
    </row>
    <row r="94" spans="1:124" s="1" customFormat="1" ht="54" customHeight="1">
      <c r="A94" s="106" t="s">
        <v>212</v>
      </c>
      <c r="B94" s="167">
        <v>40113</v>
      </c>
      <c r="C94" s="123">
        <v>100000</v>
      </c>
      <c r="D94" s="85">
        <v>182</v>
      </c>
      <c r="E94" s="167">
        <f t="shared" si="3"/>
        <v>40296</v>
      </c>
      <c r="F94" s="106">
        <v>5</v>
      </c>
      <c r="G94" s="106">
        <v>5</v>
      </c>
      <c r="H94" s="123">
        <v>215000</v>
      </c>
      <c r="I94" s="123">
        <v>100020</v>
      </c>
      <c r="J94" s="125">
        <v>2.15</v>
      </c>
      <c r="K94" s="124" t="s">
        <v>213</v>
      </c>
      <c r="L94" s="125">
        <v>0.05</v>
      </c>
      <c r="M94" s="123">
        <v>97586</v>
      </c>
      <c r="N94" s="123">
        <v>100020</v>
      </c>
      <c r="O94" s="88">
        <f t="shared" si="4"/>
        <v>11642570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"/>
      <c r="BY94" s="16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9"/>
    </row>
    <row r="95" spans="1:15" s="8" customFormat="1" ht="54" customHeight="1">
      <c r="A95" s="107" t="s">
        <v>214</v>
      </c>
      <c r="B95" s="167">
        <v>40127</v>
      </c>
      <c r="C95" s="126">
        <v>100000</v>
      </c>
      <c r="D95" s="110">
        <v>182</v>
      </c>
      <c r="E95" s="167">
        <f t="shared" si="3"/>
        <v>40310</v>
      </c>
      <c r="F95" s="107">
        <v>3</v>
      </c>
      <c r="G95" s="107">
        <v>3</v>
      </c>
      <c r="H95" s="126">
        <v>170000</v>
      </c>
      <c r="I95" s="126">
        <v>100000</v>
      </c>
      <c r="J95" s="128">
        <v>1.7</v>
      </c>
      <c r="K95" s="127" t="s">
        <v>211</v>
      </c>
      <c r="L95" s="128">
        <v>0.054</v>
      </c>
      <c r="M95" s="126">
        <v>97378</v>
      </c>
      <c r="N95" s="126">
        <v>100000</v>
      </c>
      <c r="O95" s="88">
        <f t="shared" si="4"/>
        <v>11742570</v>
      </c>
    </row>
    <row r="96" spans="1:124" s="1" customFormat="1" ht="54" customHeight="1">
      <c r="A96" s="107" t="s">
        <v>215</v>
      </c>
      <c r="B96" s="167">
        <v>40141</v>
      </c>
      <c r="C96" s="126">
        <v>100000</v>
      </c>
      <c r="D96" s="110">
        <v>182</v>
      </c>
      <c r="E96" s="167">
        <f t="shared" si="3"/>
        <v>40324</v>
      </c>
      <c r="F96" s="107">
        <v>3</v>
      </c>
      <c r="G96" s="107">
        <v>3</v>
      </c>
      <c r="H96" s="126">
        <v>150000</v>
      </c>
      <c r="I96" s="126">
        <v>100000</v>
      </c>
      <c r="J96" s="128">
        <v>1.5</v>
      </c>
      <c r="K96" s="127" t="s">
        <v>211</v>
      </c>
      <c r="L96" s="128">
        <v>0.055</v>
      </c>
      <c r="M96" s="126">
        <v>97331</v>
      </c>
      <c r="N96" s="126">
        <v>100000</v>
      </c>
      <c r="O96" s="88">
        <f t="shared" si="4"/>
        <v>11842570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  <c r="BY96" s="16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9"/>
    </row>
    <row r="97" spans="1:15" s="8" customFormat="1" ht="54" customHeight="1">
      <c r="A97" s="107" t="s">
        <v>216</v>
      </c>
      <c r="B97" s="167">
        <v>40155</v>
      </c>
      <c r="C97" s="126">
        <v>100000</v>
      </c>
      <c r="D97" s="110">
        <v>182</v>
      </c>
      <c r="E97" s="167">
        <f t="shared" si="3"/>
        <v>40338</v>
      </c>
      <c r="F97" s="107">
        <v>4</v>
      </c>
      <c r="G97" s="107">
        <v>3</v>
      </c>
      <c r="H97" s="126">
        <v>165000</v>
      </c>
      <c r="I97" s="126">
        <v>100000</v>
      </c>
      <c r="J97" s="128">
        <v>1.65</v>
      </c>
      <c r="K97" s="127" t="s">
        <v>194</v>
      </c>
      <c r="L97" s="128">
        <v>0.055</v>
      </c>
      <c r="M97" s="126">
        <v>97331</v>
      </c>
      <c r="N97" s="126">
        <v>100000</v>
      </c>
      <c r="O97" s="88">
        <f t="shared" si="4"/>
        <v>11942570</v>
      </c>
    </row>
    <row r="98" spans="1:124" s="1" customFormat="1" ht="54" customHeight="1">
      <c r="A98" s="106" t="s">
        <v>217</v>
      </c>
      <c r="B98" s="183">
        <v>40169</v>
      </c>
      <c r="C98" s="123">
        <v>100000</v>
      </c>
      <c r="D98" s="85">
        <v>182</v>
      </c>
      <c r="E98" s="183">
        <f t="shared" si="3"/>
        <v>40352</v>
      </c>
      <c r="F98" s="106">
        <v>2</v>
      </c>
      <c r="G98" s="106">
        <v>1</v>
      </c>
      <c r="H98" s="123">
        <v>200000</v>
      </c>
      <c r="I98" s="123">
        <v>100000</v>
      </c>
      <c r="J98" s="125">
        <v>2</v>
      </c>
      <c r="K98" s="124" t="s">
        <v>218</v>
      </c>
      <c r="L98" s="125">
        <v>0.055</v>
      </c>
      <c r="M98" s="123">
        <v>97331</v>
      </c>
      <c r="N98" s="123">
        <v>100000</v>
      </c>
      <c r="O98" s="88">
        <f t="shared" si="4"/>
        <v>12042570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9"/>
      <c r="BY98" s="16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9"/>
    </row>
    <row r="99" spans="1:15" s="8" customFormat="1" ht="54" customHeight="1" thickBot="1">
      <c r="A99" s="115"/>
      <c r="B99" s="184"/>
      <c r="C99" s="185"/>
      <c r="D99" s="91"/>
      <c r="E99" s="184"/>
      <c r="F99" s="83"/>
      <c r="G99" s="115"/>
      <c r="H99" s="185"/>
      <c r="I99" s="185"/>
      <c r="J99" s="186"/>
      <c r="K99" s="187"/>
      <c r="L99" s="186"/>
      <c r="M99" s="185"/>
      <c r="N99" s="185"/>
      <c r="O99" s="115"/>
    </row>
    <row r="100" spans="1:123" s="34" customFormat="1" ht="54" customHeight="1">
      <c r="A100" s="60" t="s">
        <v>45</v>
      </c>
      <c r="B100" s="61" t="s">
        <v>32</v>
      </c>
      <c r="C100" s="60" t="s">
        <v>43</v>
      </c>
      <c r="D100" s="60" t="s">
        <v>30</v>
      </c>
      <c r="E100" s="61" t="s">
        <v>32</v>
      </c>
      <c r="F100" s="60" t="s">
        <v>53</v>
      </c>
      <c r="G100" s="60" t="s">
        <v>24</v>
      </c>
      <c r="H100" s="60" t="s">
        <v>33</v>
      </c>
      <c r="I100" s="60" t="s">
        <v>41</v>
      </c>
      <c r="J100" s="62" t="s">
        <v>34</v>
      </c>
      <c r="K100" s="60" t="s">
        <v>36</v>
      </c>
      <c r="L100" s="63" t="s">
        <v>42</v>
      </c>
      <c r="M100" s="63" t="s">
        <v>283</v>
      </c>
      <c r="N100" s="64" t="s">
        <v>37</v>
      </c>
      <c r="O100" s="64" t="s">
        <v>284</v>
      </c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</row>
    <row r="101" spans="1:123" s="34" customFormat="1" ht="54" customHeight="1">
      <c r="A101" s="68" t="s">
        <v>44</v>
      </c>
      <c r="B101" s="69" t="s">
        <v>25</v>
      </c>
      <c r="C101" s="68" t="s">
        <v>17</v>
      </c>
      <c r="D101" s="68" t="s">
        <v>31</v>
      </c>
      <c r="E101" s="69" t="s">
        <v>18</v>
      </c>
      <c r="F101" s="68" t="s">
        <v>27</v>
      </c>
      <c r="G101" s="68" t="s">
        <v>27</v>
      </c>
      <c r="H101" s="68" t="s">
        <v>48</v>
      </c>
      <c r="I101" s="68" t="s">
        <v>19</v>
      </c>
      <c r="J101" s="70" t="s">
        <v>35</v>
      </c>
      <c r="K101" s="68" t="s">
        <v>19</v>
      </c>
      <c r="L101" s="71" t="s">
        <v>20</v>
      </c>
      <c r="M101" s="71" t="s">
        <v>301</v>
      </c>
      <c r="N101" s="72" t="s">
        <v>38</v>
      </c>
      <c r="O101" s="73" t="s">
        <v>49</v>
      </c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</row>
    <row r="102" spans="1:123" s="34" customFormat="1" ht="54" customHeight="1">
      <c r="A102" s="74"/>
      <c r="B102" s="69"/>
      <c r="C102" s="68"/>
      <c r="D102" s="68"/>
      <c r="E102" s="69"/>
      <c r="F102" s="68"/>
      <c r="G102" s="68" t="s">
        <v>26</v>
      </c>
      <c r="H102" s="68"/>
      <c r="I102" s="68" t="s">
        <v>40</v>
      </c>
      <c r="J102" s="70"/>
      <c r="K102" s="68"/>
      <c r="L102" s="71"/>
      <c r="M102" s="71"/>
      <c r="N102" s="72"/>
      <c r="O102" s="73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</row>
    <row r="103" spans="1:123" s="34" customFormat="1" ht="54" customHeight="1">
      <c r="A103" s="68" t="s">
        <v>0</v>
      </c>
      <c r="B103" s="69" t="s">
        <v>2</v>
      </c>
      <c r="C103" s="68" t="s">
        <v>15</v>
      </c>
      <c r="D103" s="68" t="s">
        <v>3</v>
      </c>
      <c r="E103" s="69" t="s">
        <v>4</v>
      </c>
      <c r="F103" s="68" t="s">
        <v>23</v>
      </c>
      <c r="G103" s="68" t="s">
        <v>7</v>
      </c>
      <c r="H103" s="68" t="s">
        <v>8</v>
      </c>
      <c r="I103" s="68" t="s">
        <v>10</v>
      </c>
      <c r="J103" s="70" t="s">
        <v>11</v>
      </c>
      <c r="K103" s="68" t="s">
        <v>285</v>
      </c>
      <c r="L103" s="71" t="s">
        <v>22</v>
      </c>
      <c r="M103" s="71" t="s">
        <v>286</v>
      </c>
      <c r="N103" s="72" t="s">
        <v>15</v>
      </c>
      <c r="O103" s="73" t="s">
        <v>50</v>
      </c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</row>
    <row r="104" spans="1:123" s="34" customFormat="1" ht="54" customHeight="1">
      <c r="A104" s="68" t="s">
        <v>1</v>
      </c>
      <c r="B104" s="69" t="s">
        <v>1</v>
      </c>
      <c r="C104" s="68" t="s">
        <v>287</v>
      </c>
      <c r="D104" s="68" t="s">
        <v>21</v>
      </c>
      <c r="E104" s="69" t="s">
        <v>5</v>
      </c>
      <c r="F104" s="68" t="s">
        <v>47</v>
      </c>
      <c r="G104" s="68" t="s">
        <v>6</v>
      </c>
      <c r="H104" s="68" t="s">
        <v>47</v>
      </c>
      <c r="I104" s="68" t="s">
        <v>47</v>
      </c>
      <c r="J104" s="70" t="s">
        <v>12</v>
      </c>
      <c r="K104" s="68" t="s">
        <v>13</v>
      </c>
      <c r="L104" s="71" t="s">
        <v>14</v>
      </c>
      <c r="N104" s="72" t="s">
        <v>16</v>
      </c>
      <c r="O104" s="73" t="s">
        <v>51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</row>
    <row r="105" spans="1:123" s="34" customFormat="1" ht="54" customHeight="1" thickBot="1">
      <c r="A105" s="160"/>
      <c r="B105" s="161"/>
      <c r="C105" s="160"/>
      <c r="D105" s="162" t="s">
        <v>46</v>
      </c>
      <c r="E105" s="163"/>
      <c r="F105" s="162" t="s">
        <v>6</v>
      </c>
      <c r="G105" s="162"/>
      <c r="H105" s="162" t="s">
        <v>9</v>
      </c>
      <c r="I105" s="162" t="s">
        <v>39</v>
      </c>
      <c r="J105" s="164" t="s">
        <v>288</v>
      </c>
      <c r="K105" s="162"/>
      <c r="L105" s="165"/>
      <c r="M105" s="71" t="s">
        <v>298</v>
      </c>
      <c r="N105" s="166"/>
      <c r="O105" s="73" t="s">
        <v>52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4" s="10" customFormat="1" ht="54" customHeight="1">
      <c r="A106" s="107" t="s">
        <v>219</v>
      </c>
      <c r="B106" s="108">
        <v>40183</v>
      </c>
      <c r="C106" s="111">
        <v>100000</v>
      </c>
      <c r="D106" s="110">
        <v>182</v>
      </c>
      <c r="E106" s="108">
        <f t="shared" si="3"/>
        <v>40366</v>
      </c>
      <c r="F106" s="107">
        <v>2</v>
      </c>
      <c r="G106" s="107">
        <v>2</v>
      </c>
      <c r="H106" s="126">
        <v>105000</v>
      </c>
      <c r="I106" s="126">
        <v>100000</v>
      </c>
      <c r="J106" s="128">
        <v>1.05</v>
      </c>
      <c r="K106" s="127" t="s">
        <v>220</v>
      </c>
      <c r="L106" s="128">
        <v>0.055</v>
      </c>
      <c r="M106" s="126">
        <v>97331</v>
      </c>
      <c r="N106" s="111">
        <v>100000</v>
      </c>
      <c r="O106" s="88">
        <f>O98+N106</f>
        <v>12142570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11"/>
      <c r="BY106" s="17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1"/>
    </row>
    <row r="107" spans="1:124" s="10" customFormat="1" ht="54" customHeight="1">
      <c r="A107" s="107" t="s">
        <v>221</v>
      </c>
      <c r="B107" s="108">
        <v>40197</v>
      </c>
      <c r="C107" s="111">
        <v>100000</v>
      </c>
      <c r="D107" s="110">
        <v>182</v>
      </c>
      <c r="E107" s="108">
        <f t="shared" si="3"/>
        <v>40380</v>
      </c>
      <c r="F107" s="107">
        <v>2</v>
      </c>
      <c r="G107" s="107">
        <v>2</v>
      </c>
      <c r="H107" s="126">
        <v>120000</v>
      </c>
      <c r="I107" s="126">
        <v>100000</v>
      </c>
      <c r="J107" s="128">
        <v>1.2</v>
      </c>
      <c r="K107" s="127" t="s">
        <v>211</v>
      </c>
      <c r="L107" s="128">
        <v>0.06</v>
      </c>
      <c r="M107" s="126">
        <v>97095</v>
      </c>
      <c r="N107" s="111">
        <v>100000</v>
      </c>
      <c r="O107" s="88">
        <f t="shared" si="4"/>
        <v>12242570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1"/>
      <c r="BY107" s="17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1"/>
    </row>
    <row r="108" spans="1:124" s="10" customFormat="1" ht="54" customHeight="1">
      <c r="A108" s="107" t="s">
        <v>222</v>
      </c>
      <c r="B108" s="108">
        <v>40211</v>
      </c>
      <c r="C108" s="111">
        <v>100000</v>
      </c>
      <c r="D108" s="110">
        <v>182</v>
      </c>
      <c r="E108" s="108">
        <f t="shared" si="3"/>
        <v>40394</v>
      </c>
      <c r="F108" s="107">
        <v>3</v>
      </c>
      <c r="G108" s="107">
        <v>2</v>
      </c>
      <c r="H108" s="126">
        <v>226850</v>
      </c>
      <c r="I108" s="126">
        <v>100010</v>
      </c>
      <c r="J108" s="128">
        <v>2.2685</v>
      </c>
      <c r="K108" s="127" t="s">
        <v>223</v>
      </c>
      <c r="L108" s="128">
        <v>0.055</v>
      </c>
      <c r="M108" s="126">
        <v>97340</v>
      </c>
      <c r="N108" s="111">
        <v>100010</v>
      </c>
      <c r="O108" s="88">
        <f t="shared" si="4"/>
        <v>12342580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11"/>
      <c r="BY108" s="17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11"/>
    </row>
    <row r="109" spans="1:124" s="10" customFormat="1" ht="54" customHeight="1">
      <c r="A109" s="107" t="s">
        <v>224</v>
      </c>
      <c r="B109" s="108">
        <v>40225</v>
      </c>
      <c r="C109" s="111">
        <v>100000</v>
      </c>
      <c r="D109" s="110">
        <v>91</v>
      </c>
      <c r="E109" s="108">
        <f aca="true" t="shared" si="5" ref="E109:E117">B109+92</f>
        <v>40317</v>
      </c>
      <c r="F109" s="107">
        <v>3</v>
      </c>
      <c r="G109" s="107">
        <v>2</v>
      </c>
      <c r="H109" s="126">
        <v>210000</v>
      </c>
      <c r="I109" s="126">
        <v>100000</v>
      </c>
      <c r="J109" s="128">
        <v>2.1</v>
      </c>
      <c r="K109" s="127" t="s">
        <v>211</v>
      </c>
      <c r="L109" s="128">
        <v>0.055</v>
      </c>
      <c r="M109" s="126">
        <v>98647</v>
      </c>
      <c r="N109" s="111">
        <v>100000</v>
      </c>
      <c r="O109" s="88">
        <f t="shared" si="4"/>
        <v>12442580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11"/>
      <c r="BY109" s="17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11"/>
    </row>
    <row r="110" spans="1:124" s="10" customFormat="1" ht="54" customHeight="1">
      <c r="A110" s="107" t="s">
        <v>225</v>
      </c>
      <c r="B110" s="108">
        <v>40239</v>
      </c>
      <c r="C110" s="111">
        <v>100000</v>
      </c>
      <c r="D110" s="110">
        <v>91</v>
      </c>
      <c r="E110" s="108">
        <f t="shared" si="5"/>
        <v>40331</v>
      </c>
      <c r="F110" s="107">
        <v>4</v>
      </c>
      <c r="G110" s="107">
        <v>2</v>
      </c>
      <c r="H110" s="126">
        <v>260000</v>
      </c>
      <c r="I110" s="126">
        <v>100000</v>
      </c>
      <c r="J110" s="128">
        <v>2.6</v>
      </c>
      <c r="K110" s="127" t="s">
        <v>226</v>
      </c>
      <c r="L110" s="128">
        <v>0.05</v>
      </c>
      <c r="M110" s="126">
        <v>98769</v>
      </c>
      <c r="N110" s="111">
        <v>100000</v>
      </c>
      <c r="O110" s="88">
        <f t="shared" si="4"/>
        <v>12542580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11"/>
      <c r="BY110" s="17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1"/>
    </row>
    <row r="111" spans="1:124" s="10" customFormat="1" ht="54" customHeight="1">
      <c r="A111" s="107" t="s">
        <v>227</v>
      </c>
      <c r="B111" s="108">
        <v>40253</v>
      </c>
      <c r="C111" s="111">
        <v>100000</v>
      </c>
      <c r="D111" s="110">
        <v>91</v>
      </c>
      <c r="E111" s="108">
        <f t="shared" si="5"/>
        <v>40345</v>
      </c>
      <c r="F111" s="107">
        <v>2</v>
      </c>
      <c r="G111" s="107">
        <v>1</v>
      </c>
      <c r="H111" s="126">
        <v>200000</v>
      </c>
      <c r="I111" s="126">
        <v>100000</v>
      </c>
      <c r="J111" s="128">
        <v>2</v>
      </c>
      <c r="K111" s="127" t="s">
        <v>228</v>
      </c>
      <c r="L111" s="128">
        <v>0.05</v>
      </c>
      <c r="M111" s="126">
        <v>98769</v>
      </c>
      <c r="N111" s="111">
        <v>100000</v>
      </c>
      <c r="O111" s="88">
        <f t="shared" si="4"/>
        <v>12642580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11"/>
      <c r="BY111" s="17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11"/>
    </row>
    <row r="112" spans="1:124" s="10" customFormat="1" ht="54" customHeight="1">
      <c r="A112" s="107" t="s">
        <v>229</v>
      </c>
      <c r="B112" s="108">
        <v>40267</v>
      </c>
      <c r="C112" s="111">
        <v>100000</v>
      </c>
      <c r="D112" s="110">
        <v>91</v>
      </c>
      <c r="E112" s="108">
        <f t="shared" si="5"/>
        <v>40359</v>
      </c>
      <c r="F112" s="107">
        <v>4</v>
      </c>
      <c r="G112" s="107">
        <v>4</v>
      </c>
      <c r="H112" s="126">
        <v>260000</v>
      </c>
      <c r="I112" s="126">
        <v>100020</v>
      </c>
      <c r="J112" s="128">
        <v>2.6</v>
      </c>
      <c r="K112" s="127" t="s">
        <v>211</v>
      </c>
      <c r="L112" s="128">
        <v>0.055</v>
      </c>
      <c r="M112" s="126">
        <v>98667</v>
      </c>
      <c r="N112" s="111">
        <v>100020</v>
      </c>
      <c r="O112" s="88">
        <f t="shared" si="4"/>
        <v>12742600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11"/>
      <c r="BY112" s="17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11"/>
    </row>
    <row r="113" spans="1:124" s="10" customFormat="1" ht="54" customHeight="1">
      <c r="A113" s="107" t="s">
        <v>230</v>
      </c>
      <c r="B113" s="108">
        <v>40281</v>
      </c>
      <c r="C113" s="111">
        <v>100000</v>
      </c>
      <c r="D113" s="110">
        <v>91</v>
      </c>
      <c r="E113" s="108">
        <f t="shared" si="5"/>
        <v>40373</v>
      </c>
      <c r="F113" s="107">
        <v>2</v>
      </c>
      <c r="G113" s="107">
        <v>2</v>
      </c>
      <c r="H113" s="126">
        <v>23000</v>
      </c>
      <c r="I113" s="126">
        <v>23000</v>
      </c>
      <c r="J113" s="128">
        <v>0.23</v>
      </c>
      <c r="K113" s="127" t="s">
        <v>231</v>
      </c>
      <c r="L113" s="128">
        <v>0.05</v>
      </c>
      <c r="M113" s="126">
        <v>22717</v>
      </c>
      <c r="N113" s="111">
        <v>23000</v>
      </c>
      <c r="O113" s="88">
        <f t="shared" si="4"/>
        <v>12765600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1"/>
      <c r="BY113" s="17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11"/>
    </row>
    <row r="114" spans="1:124" s="10" customFormat="1" ht="54" customHeight="1">
      <c r="A114" s="107" t="s">
        <v>232</v>
      </c>
      <c r="B114" s="108">
        <v>40295</v>
      </c>
      <c r="C114" s="111">
        <v>100000</v>
      </c>
      <c r="D114" s="110">
        <v>91</v>
      </c>
      <c r="E114" s="108">
        <f t="shared" si="5"/>
        <v>40387</v>
      </c>
      <c r="F114" s="107">
        <v>2</v>
      </c>
      <c r="G114" s="107">
        <v>2</v>
      </c>
      <c r="H114" s="126">
        <v>25000</v>
      </c>
      <c r="I114" s="126">
        <v>25000</v>
      </c>
      <c r="J114" s="128">
        <v>0.25</v>
      </c>
      <c r="K114" s="127" t="s">
        <v>233</v>
      </c>
      <c r="L114" s="128">
        <v>0.052</v>
      </c>
      <c r="M114" s="126">
        <v>24680</v>
      </c>
      <c r="N114" s="111">
        <v>25000</v>
      </c>
      <c r="O114" s="88">
        <f t="shared" si="4"/>
        <v>12790600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11"/>
      <c r="BY114" s="17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11"/>
    </row>
    <row r="115" spans="1:124" s="10" customFormat="1" ht="54" customHeight="1">
      <c r="A115" s="107" t="s">
        <v>234</v>
      </c>
      <c r="B115" s="108">
        <v>40309</v>
      </c>
      <c r="C115" s="111">
        <v>100000</v>
      </c>
      <c r="D115" s="110">
        <v>91</v>
      </c>
      <c r="E115" s="108">
        <f t="shared" si="5"/>
        <v>40401</v>
      </c>
      <c r="F115" s="107">
        <v>2</v>
      </c>
      <c r="G115" s="107">
        <v>2</v>
      </c>
      <c r="H115" s="126">
        <v>55000</v>
      </c>
      <c r="I115" s="126">
        <v>55000</v>
      </c>
      <c r="J115" s="128">
        <v>0.55</v>
      </c>
      <c r="K115" s="127" t="s">
        <v>231</v>
      </c>
      <c r="L115" s="128">
        <v>0.05</v>
      </c>
      <c r="M115" s="126">
        <v>54323</v>
      </c>
      <c r="N115" s="111">
        <v>55000</v>
      </c>
      <c r="O115" s="88">
        <f t="shared" si="4"/>
        <v>12845600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11"/>
      <c r="BY115" s="17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11"/>
    </row>
    <row r="116" spans="1:124" s="10" customFormat="1" ht="54" customHeight="1">
      <c r="A116" s="107" t="s">
        <v>235</v>
      </c>
      <c r="B116" s="108">
        <v>40323</v>
      </c>
      <c r="C116" s="111">
        <v>100000</v>
      </c>
      <c r="D116" s="110">
        <v>91</v>
      </c>
      <c r="E116" s="108">
        <f t="shared" si="5"/>
        <v>40415</v>
      </c>
      <c r="F116" s="107">
        <v>3</v>
      </c>
      <c r="G116" s="107">
        <v>3</v>
      </c>
      <c r="H116" s="126">
        <v>60000</v>
      </c>
      <c r="I116" s="126">
        <v>60000</v>
      </c>
      <c r="J116" s="128">
        <v>0.6</v>
      </c>
      <c r="K116" s="127" t="s">
        <v>236</v>
      </c>
      <c r="L116" s="128">
        <v>0.055</v>
      </c>
      <c r="M116" s="126">
        <v>59188</v>
      </c>
      <c r="N116" s="111">
        <v>60000</v>
      </c>
      <c r="O116" s="88">
        <f t="shared" si="4"/>
        <v>12905600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11"/>
      <c r="BY116" s="17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1"/>
    </row>
    <row r="117" spans="1:124" s="10" customFormat="1" ht="54" customHeight="1">
      <c r="A117" s="107" t="s">
        <v>239</v>
      </c>
      <c r="B117" s="108">
        <v>40337</v>
      </c>
      <c r="C117" s="111">
        <v>100000</v>
      </c>
      <c r="D117" s="110">
        <v>91</v>
      </c>
      <c r="E117" s="108">
        <f t="shared" si="5"/>
        <v>40429</v>
      </c>
      <c r="F117" s="107"/>
      <c r="G117" s="107"/>
      <c r="H117" s="126"/>
      <c r="I117" s="126" t="s">
        <v>240</v>
      </c>
      <c r="J117" s="128"/>
      <c r="K117" s="127"/>
      <c r="L117" s="128"/>
      <c r="M117" s="126"/>
      <c r="N117" s="111"/>
      <c r="O117" s="88">
        <f t="shared" si="4"/>
        <v>12905600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11"/>
      <c r="BY117" s="17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11"/>
    </row>
    <row r="118" spans="1:124" s="10" customFormat="1" ht="54" customHeight="1">
      <c r="A118" s="107" t="s">
        <v>241</v>
      </c>
      <c r="B118" s="108">
        <v>40407</v>
      </c>
      <c r="C118" s="111">
        <v>100000</v>
      </c>
      <c r="D118" s="110">
        <v>91</v>
      </c>
      <c r="E118" s="108">
        <f aca="true" t="shared" si="6" ref="E118:E143">B118+92</f>
        <v>40499</v>
      </c>
      <c r="F118" s="107">
        <v>7</v>
      </c>
      <c r="G118" s="107">
        <v>6</v>
      </c>
      <c r="H118" s="126">
        <v>207000</v>
      </c>
      <c r="I118" s="126">
        <v>100010</v>
      </c>
      <c r="J118" s="128">
        <v>2.07</v>
      </c>
      <c r="K118" s="127" t="s">
        <v>192</v>
      </c>
      <c r="L118" s="128">
        <v>0.07</v>
      </c>
      <c r="M118" s="126">
        <v>98295</v>
      </c>
      <c r="N118" s="111">
        <v>100010</v>
      </c>
      <c r="O118" s="88">
        <f t="shared" si="4"/>
        <v>13005610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11"/>
      <c r="BY118" s="17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1"/>
    </row>
    <row r="119" spans="1:124" s="10" customFormat="1" ht="54" customHeight="1">
      <c r="A119" s="107" t="s">
        <v>237</v>
      </c>
      <c r="B119" s="108">
        <v>40421</v>
      </c>
      <c r="C119" s="111">
        <v>100000</v>
      </c>
      <c r="D119" s="110">
        <v>91</v>
      </c>
      <c r="E119" s="108">
        <f t="shared" si="6"/>
        <v>40513</v>
      </c>
      <c r="F119" s="107">
        <v>5</v>
      </c>
      <c r="G119" s="107">
        <v>4</v>
      </c>
      <c r="H119" s="126">
        <v>153000</v>
      </c>
      <c r="I119" s="126">
        <v>100000</v>
      </c>
      <c r="J119" s="128">
        <v>1.53</v>
      </c>
      <c r="K119" s="127" t="s">
        <v>238</v>
      </c>
      <c r="L119" s="128">
        <v>0.073</v>
      </c>
      <c r="M119" s="126">
        <v>98213</v>
      </c>
      <c r="N119" s="111">
        <v>100000</v>
      </c>
      <c r="O119" s="88">
        <f t="shared" si="4"/>
        <v>13105610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11"/>
      <c r="BY119" s="17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11"/>
    </row>
    <row r="120" spans="1:124" s="10" customFormat="1" ht="54" customHeight="1">
      <c r="A120" s="107" t="s">
        <v>242</v>
      </c>
      <c r="B120" s="108">
        <v>40435</v>
      </c>
      <c r="C120" s="111">
        <v>100000</v>
      </c>
      <c r="D120" s="110">
        <v>91</v>
      </c>
      <c r="E120" s="108">
        <f t="shared" si="6"/>
        <v>40527</v>
      </c>
      <c r="F120" s="107">
        <v>2</v>
      </c>
      <c r="G120" s="107">
        <v>2</v>
      </c>
      <c r="H120" s="126">
        <v>130000</v>
      </c>
      <c r="I120" s="126">
        <v>100000</v>
      </c>
      <c r="J120" s="128">
        <v>1.3</v>
      </c>
      <c r="K120" s="127" t="s">
        <v>243</v>
      </c>
      <c r="L120" s="128">
        <v>0.075</v>
      </c>
      <c r="M120" s="126">
        <v>98164</v>
      </c>
      <c r="N120" s="111">
        <v>100000</v>
      </c>
      <c r="O120" s="88">
        <f t="shared" si="4"/>
        <v>13205610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11"/>
      <c r="BY120" s="17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1"/>
    </row>
    <row r="121" spans="1:124" s="10" customFormat="1" ht="54" customHeight="1">
      <c r="A121" s="107" t="s">
        <v>244</v>
      </c>
      <c r="B121" s="108">
        <v>40449</v>
      </c>
      <c r="C121" s="111">
        <v>100000</v>
      </c>
      <c r="D121" s="110">
        <v>91</v>
      </c>
      <c r="E121" s="108">
        <f t="shared" si="6"/>
        <v>40541</v>
      </c>
      <c r="F121" s="107">
        <v>5</v>
      </c>
      <c r="G121" s="107">
        <v>4</v>
      </c>
      <c r="H121" s="126">
        <v>203000</v>
      </c>
      <c r="I121" s="126">
        <v>100000</v>
      </c>
      <c r="J121" s="128">
        <v>2.03</v>
      </c>
      <c r="K121" s="127" t="s">
        <v>245</v>
      </c>
      <c r="L121" s="128">
        <v>0.073</v>
      </c>
      <c r="M121" s="126">
        <v>98213</v>
      </c>
      <c r="N121" s="111">
        <v>100000</v>
      </c>
      <c r="O121" s="88">
        <f t="shared" si="4"/>
        <v>13305610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11"/>
      <c r="BY121" s="17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11"/>
    </row>
    <row r="122" spans="1:124" s="10" customFormat="1" ht="54" customHeight="1">
      <c r="A122" s="107" t="s">
        <v>246</v>
      </c>
      <c r="B122" s="108">
        <v>40463</v>
      </c>
      <c r="C122" s="111">
        <v>100000</v>
      </c>
      <c r="D122" s="110">
        <v>91</v>
      </c>
      <c r="E122" s="108">
        <f t="shared" si="6"/>
        <v>40555</v>
      </c>
      <c r="F122" s="107">
        <v>3</v>
      </c>
      <c r="G122" s="107">
        <v>2</v>
      </c>
      <c r="H122" s="126">
        <v>129500</v>
      </c>
      <c r="I122" s="126">
        <v>100010</v>
      </c>
      <c r="J122" s="128">
        <v>1.295</v>
      </c>
      <c r="K122" s="127" t="s">
        <v>247</v>
      </c>
      <c r="L122" s="128">
        <v>0.075</v>
      </c>
      <c r="M122" s="126">
        <v>98173</v>
      </c>
      <c r="N122" s="111">
        <v>100010</v>
      </c>
      <c r="O122" s="88">
        <f t="shared" si="4"/>
        <v>13405620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11"/>
      <c r="BY122" s="17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11"/>
    </row>
    <row r="123" spans="1:124" s="10" customFormat="1" ht="54" customHeight="1">
      <c r="A123" s="107" t="s">
        <v>248</v>
      </c>
      <c r="B123" s="108">
        <v>40477</v>
      </c>
      <c r="C123" s="111">
        <v>100000</v>
      </c>
      <c r="D123" s="110">
        <v>91</v>
      </c>
      <c r="E123" s="108">
        <f t="shared" si="6"/>
        <v>40569</v>
      </c>
      <c r="F123" s="107">
        <v>2</v>
      </c>
      <c r="G123" s="107">
        <v>2</v>
      </c>
      <c r="H123" s="126">
        <v>105000</v>
      </c>
      <c r="I123" s="126">
        <v>100010</v>
      </c>
      <c r="J123" s="128">
        <v>1.05</v>
      </c>
      <c r="K123" s="127" t="s">
        <v>249</v>
      </c>
      <c r="L123" s="128">
        <v>0.075</v>
      </c>
      <c r="M123" s="126">
        <v>98173</v>
      </c>
      <c r="N123" s="111">
        <v>100010</v>
      </c>
      <c r="O123" s="88">
        <f t="shared" si="4"/>
        <v>13505630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11"/>
      <c r="BY123" s="17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11"/>
    </row>
    <row r="124" spans="1:124" s="10" customFormat="1" ht="54" customHeight="1">
      <c r="A124" s="107" t="s">
        <v>250</v>
      </c>
      <c r="B124" s="108">
        <v>40491</v>
      </c>
      <c r="C124" s="111">
        <v>100000</v>
      </c>
      <c r="D124" s="110">
        <v>91</v>
      </c>
      <c r="E124" s="108">
        <f t="shared" si="6"/>
        <v>40583</v>
      </c>
      <c r="F124" s="107"/>
      <c r="G124" s="107" t="s">
        <v>240</v>
      </c>
      <c r="H124" s="126"/>
      <c r="I124" s="126" t="s">
        <v>240</v>
      </c>
      <c r="J124" s="128"/>
      <c r="K124" s="126" t="s">
        <v>240</v>
      </c>
      <c r="L124" s="128"/>
      <c r="M124" s="126"/>
      <c r="N124" s="111"/>
      <c r="O124" s="88">
        <f t="shared" si="4"/>
        <v>13505630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11"/>
      <c r="BY124" s="17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11"/>
    </row>
    <row r="125" spans="1:124" s="10" customFormat="1" ht="54" customHeight="1">
      <c r="A125" s="107" t="s">
        <v>251</v>
      </c>
      <c r="B125" s="108">
        <v>40505</v>
      </c>
      <c r="C125" s="111">
        <v>100000</v>
      </c>
      <c r="D125" s="110">
        <v>91</v>
      </c>
      <c r="E125" s="108">
        <f t="shared" si="6"/>
        <v>40597</v>
      </c>
      <c r="F125" s="107">
        <v>5</v>
      </c>
      <c r="G125" s="107">
        <v>5</v>
      </c>
      <c r="H125" s="126">
        <v>163000</v>
      </c>
      <c r="I125" s="126">
        <v>100010</v>
      </c>
      <c r="J125" s="128">
        <v>1.63</v>
      </c>
      <c r="K125" s="127" t="s">
        <v>252</v>
      </c>
      <c r="L125" s="128">
        <v>0.075</v>
      </c>
      <c r="M125" s="126">
        <v>98173</v>
      </c>
      <c r="N125" s="111">
        <v>100010</v>
      </c>
      <c r="O125" s="88">
        <f t="shared" si="4"/>
        <v>13605640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11"/>
      <c r="BY125" s="17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11"/>
    </row>
    <row r="126" spans="1:124" s="10" customFormat="1" ht="54" customHeight="1">
      <c r="A126" s="107" t="s">
        <v>253</v>
      </c>
      <c r="B126" s="108">
        <v>40519</v>
      </c>
      <c r="C126" s="111">
        <v>100000</v>
      </c>
      <c r="D126" s="110">
        <v>91</v>
      </c>
      <c r="E126" s="108">
        <f t="shared" si="6"/>
        <v>40611</v>
      </c>
      <c r="F126" s="107"/>
      <c r="G126" s="107" t="s">
        <v>240</v>
      </c>
      <c r="H126" s="126"/>
      <c r="I126" s="126" t="s">
        <v>240</v>
      </c>
      <c r="J126" s="128"/>
      <c r="K126" s="126" t="s">
        <v>240</v>
      </c>
      <c r="L126" s="128"/>
      <c r="M126" s="126"/>
      <c r="N126" s="111"/>
      <c r="O126" s="88">
        <f t="shared" si="4"/>
        <v>13605640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11"/>
      <c r="BY126" s="17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11"/>
    </row>
    <row r="127" spans="1:124" s="10" customFormat="1" ht="54" customHeight="1">
      <c r="A127" s="107" t="s">
        <v>254</v>
      </c>
      <c r="B127" s="108">
        <v>40534</v>
      </c>
      <c r="C127" s="111">
        <v>100000</v>
      </c>
      <c r="D127" s="110">
        <v>91</v>
      </c>
      <c r="E127" s="108">
        <f t="shared" si="6"/>
        <v>40626</v>
      </c>
      <c r="F127" s="107">
        <v>5</v>
      </c>
      <c r="G127" s="107">
        <v>4</v>
      </c>
      <c r="H127" s="126">
        <v>186000</v>
      </c>
      <c r="I127" s="126">
        <v>100000</v>
      </c>
      <c r="J127" s="128">
        <v>1.86</v>
      </c>
      <c r="K127" s="127" t="s">
        <v>255</v>
      </c>
      <c r="L127" s="128">
        <v>0.075</v>
      </c>
      <c r="M127" s="126">
        <v>98164</v>
      </c>
      <c r="N127" s="111">
        <v>100000</v>
      </c>
      <c r="O127" s="88">
        <f t="shared" si="4"/>
        <v>13705640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11"/>
      <c r="BY127" s="17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1"/>
    </row>
    <row r="128" spans="1:124" s="10" customFormat="1" ht="54" customHeight="1">
      <c r="A128" s="107" t="s">
        <v>256</v>
      </c>
      <c r="B128" s="108">
        <v>40547</v>
      </c>
      <c r="C128" s="111">
        <v>100000</v>
      </c>
      <c r="D128" s="110">
        <v>91</v>
      </c>
      <c r="E128" s="108">
        <f t="shared" si="6"/>
        <v>40639</v>
      </c>
      <c r="F128" s="107">
        <v>2</v>
      </c>
      <c r="G128" s="107">
        <v>2</v>
      </c>
      <c r="H128" s="126">
        <v>115000</v>
      </c>
      <c r="I128" s="126">
        <v>100000</v>
      </c>
      <c r="J128" s="128">
        <v>1.15</v>
      </c>
      <c r="K128" s="127" t="s">
        <v>257</v>
      </c>
      <c r="L128" s="128">
        <v>0.075</v>
      </c>
      <c r="M128" s="126">
        <v>98164</v>
      </c>
      <c r="N128" s="111">
        <v>100000</v>
      </c>
      <c r="O128" s="88">
        <f t="shared" si="4"/>
        <v>13805640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11"/>
      <c r="BY128" s="17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11"/>
    </row>
    <row r="129" spans="1:124" s="10" customFormat="1" ht="54" customHeight="1">
      <c r="A129" s="107" t="s">
        <v>258</v>
      </c>
      <c r="B129" s="108">
        <v>40561</v>
      </c>
      <c r="C129" s="111">
        <v>100000</v>
      </c>
      <c r="D129" s="110">
        <v>91</v>
      </c>
      <c r="E129" s="108">
        <f>B129+92</f>
        <v>40653</v>
      </c>
      <c r="F129" s="107">
        <v>4</v>
      </c>
      <c r="G129" s="107">
        <v>1</v>
      </c>
      <c r="H129" s="126">
        <v>200000</v>
      </c>
      <c r="I129" s="126">
        <v>100000</v>
      </c>
      <c r="J129" s="128">
        <v>2</v>
      </c>
      <c r="K129" s="127" t="s">
        <v>259</v>
      </c>
      <c r="L129" s="128">
        <v>0.045</v>
      </c>
      <c r="M129" s="126">
        <v>98891</v>
      </c>
      <c r="N129" s="111">
        <v>100000</v>
      </c>
      <c r="O129" s="88">
        <f t="shared" si="4"/>
        <v>13905640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11"/>
      <c r="BY129" s="17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11"/>
    </row>
    <row r="130" spans="1:124" s="10" customFormat="1" ht="54" customHeight="1">
      <c r="A130" s="107" t="s">
        <v>260</v>
      </c>
      <c r="B130" s="108">
        <v>40575</v>
      </c>
      <c r="C130" s="111">
        <v>100000</v>
      </c>
      <c r="D130" s="110">
        <v>91</v>
      </c>
      <c r="E130" s="108">
        <f t="shared" si="6"/>
        <v>40667</v>
      </c>
      <c r="F130" s="107">
        <v>5</v>
      </c>
      <c r="G130" s="107">
        <v>4</v>
      </c>
      <c r="H130" s="126">
        <v>134500</v>
      </c>
      <c r="I130" s="126">
        <v>100000</v>
      </c>
      <c r="J130" s="128">
        <v>1.345</v>
      </c>
      <c r="K130" s="127" t="s">
        <v>255</v>
      </c>
      <c r="L130" s="128">
        <v>0.075</v>
      </c>
      <c r="M130" s="126">
        <v>98164</v>
      </c>
      <c r="N130" s="111">
        <v>100000</v>
      </c>
      <c r="O130" s="88">
        <f t="shared" si="4"/>
        <v>14005640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11"/>
      <c r="BY130" s="17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11"/>
    </row>
    <row r="131" spans="1:124" s="10" customFormat="1" ht="54" customHeight="1">
      <c r="A131" s="107" t="s">
        <v>261</v>
      </c>
      <c r="B131" s="108">
        <v>40590</v>
      </c>
      <c r="C131" s="111">
        <v>100000</v>
      </c>
      <c r="D131" s="110">
        <v>91</v>
      </c>
      <c r="E131" s="108">
        <f t="shared" si="6"/>
        <v>40682</v>
      </c>
      <c r="F131" s="107">
        <v>3</v>
      </c>
      <c r="G131" s="107">
        <v>3</v>
      </c>
      <c r="H131" s="126">
        <v>135000</v>
      </c>
      <c r="I131" s="126">
        <v>100010</v>
      </c>
      <c r="J131" s="128">
        <v>1.35</v>
      </c>
      <c r="K131" s="127" t="s">
        <v>262</v>
      </c>
      <c r="L131" s="128">
        <v>0.075</v>
      </c>
      <c r="M131" s="126">
        <v>98174</v>
      </c>
      <c r="N131" s="111">
        <v>100010</v>
      </c>
      <c r="O131" s="88">
        <f t="shared" si="4"/>
        <v>14105650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1"/>
      <c r="BY131" s="17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11"/>
    </row>
    <row r="132" spans="1:124" s="10" customFormat="1" ht="54" customHeight="1">
      <c r="A132" s="107" t="s">
        <v>263</v>
      </c>
      <c r="B132" s="108">
        <v>40603</v>
      </c>
      <c r="C132" s="111">
        <v>100000</v>
      </c>
      <c r="D132" s="110">
        <v>91</v>
      </c>
      <c r="E132" s="108">
        <f t="shared" si="6"/>
        <v>40695</v>
      </c>
      <c r="F132" s="107">
        <v>4</v>
      </c>
      <c r="G132" s="107">
        <v>4</v>
      </c>
      <c r="H132" s="126">
        <v>155000</v>
      </c>
      <c r="I132" s="126">
        <v>100010</v>
      </c>
      <c r="J132" s="128">
        <v>1.55</v>
      </c>
      <c r="K132" s="127" t="s">
        <v>262</v>
      </c>
      <c r="L132" s="128">
        <v>0.075</v>
      </c>
      <c r="M132" s="126">
        <v>98174</v>
      </c>
      <c r="N132" s="111">
        <v>100010</v>
      </c>
      <c r="O132" s="88">
        <f t="shared" si="4"/>
        <v>14205660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11"/>
      <c r="BY132" s="17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11"/>
    </row>
    <row r="133" spans="1:124" s="10" customFormat="1" ht="54" customHeight="1">
      <c r="A133" s="107" t="s">
        <v>264</v>
      </c>
      <c r="B133" s="108">
        <v>40617</v>
      </c>
      <c r="C133" s="111">
        <v>100000</v>
      </c>
      <c r="D133" s="110">
        <v>91</v>
      </c>
      <c r="E133" s="108">
        <f t="shared" si="6"/>
        <v>40709</v>
      </c>
      <c r="F133" s="107">
        <v>6</v>
      </c>
      <c r="G133" s="107">
        <v>6</v>
      </c>
      <c r="H133" s="126">
        <v>211000</v>
      </c>
      <c r="I133" s="126">
        <v>100020</v>
      </c>
      <c r="J133" s="128">
        <v>2.11</v>
      </c>
      <c r="K133" s="127" t="s">
        <v>187</v>
      </c>
      <c r="L133" s="128">
        <v>0.075</v>
      </c>
      <c r="M133" s="126">
        <v>98184</v>
      </c>
      <c r="N133" s="111">
        <v>100020</v>
      </c>
      <c r="O133" s="88">
        <f t="shared" si="4"/>
        <v>14305680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11"/>
      <c r="BY133" s="17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11"/>
    </row>
    <row r="134" spans="1:124" s="1" customFormat="1" ht="54" customHeight="1">
      <c r="A134" s="106" t="s">
        <v>265</v>
      </c>
      <c r="B134" s="86">
        <v>40631</v>
      </c>
      <c r="C134" s="88">
        <v>100000</v>
      </c>
      <c r="D134" s="85">
        <v>91</v>
      </c>
      <c r="E134" s="86">
        <f t="shared" si="6"/>
        <v>40723</v>
      </c>
      <c r="F134" s="106">
        <v>6</v>
      </c>
      <c r="G134" s="106">
        <v>6</v>
      </c>
      <c r="H134" s="123">
        <v>194000</v>
      </c>
      <c r="I134" s="123">
        <v>100000</v>
      </c>
      <c r="J134" s="125">
        <v>1.94</v>
      </c>
      <c r="K134" s="124" t="s">
        <v>268</v>
      </c>
      <c r="L134" s="125">
        <v>0.075</v>
      </c>
      <c r="M134" s="123">
        <v>98164</v>
      </c>
      <c r="N134" s="88">
        <v>100000</v>
      </c>
      <c r="O134" s="88">
        <f t="shared" si="4"/>
        <v>14405680</v>
      </c>
      <c r="P134" s="8"/>
      <c r="Q134" s="8"/>
      <c r="R134" s="8"/>
      <c r="S134" s="8"/>
      <c r="T134" s="8"/>
      <c r="U134" s="8"/>
      <c r="V134" s="8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9"/>
      <c r="BY134" s="16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9"/>
    </row>
    <row r="135" spans="1:124" s="13" customFormat="1" ht="54" customHeight="1">
      <c r="A135" s="188" t="s">
        <v>266</v>
      </c>
      <c r="B135" s="189">
        <v>40645</v>
      </c>
      <c r="C135" s="137">
        <v>100000</v>
      </c>
      <c r="D135" s="190">
        <v>91</v>
      </c>
      <c r="E135" s="189">
        <f t="shared" si="6"/>
        <v>40737</v>
      </c>
      <c r="F135" s="188">
        <v>5</v>
      </c>
      <c r="G135" s="188">
        <v>5</v>
      </c>
      <c r="H135" s="191">
        <v>105000</v>
      </c>
      <c r="I135" s="191">
        <v>100010</v>
      </c>
      <c r="J135" s="192">
        <v>1.05</v>
      </c>
      <c r="K135" s="193" t="s">
        <v>267</v>
      </c>
      <c r="L135" s="192">
        <v>0.075</v>
      </c>
      <c r="M135" s="191">
        <v>98174</v>
      </c>
      <c r="N135" s="137">
        <v>100010</v>
      </c>
      <c r="O135" s="88">
        <f t="shared" si="4"/>
        <v>14505690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12"/>
      <c r="BY135" s="41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12"/>
    </row>
    <row r="136" spans="1:124" s="10" customFormat="1" ht="54" customHeight="1">
      <c r="A136" s="107" t="s">
        <v>269</v>
      </c>
      <c r="B136" s="108">
        <v>40659</v>
      </c>
      <c r="C136" s="111">
        <v>100000</v>
      </c>
      <c r="D136" s="110">
        <v>91</v>
      </c>
      <c r="E136" s="108">
        <f t="shared" si="6"/>
        <v>40751</v>
      </c>
      <c r="F136" s="107">
        <v>6</v>
      </c>
      <c r="G136" s="107">
        <v>5</v>
      </c>
      <c r="H136" s="126">
        <v>232000</v>
      </c>
      <c r="I136" s="126">
        <v>100010</v>
      </c>
      <c r="J136" s="128">
        <v>2.32</v>
      </c>
      <c r="K136" s="127" t="s">
        <v>270</v>
      </c>
      <c r="L136" s="128">
        <v>0.075</v>
      </c>
      <c r="M136" s="126">
        <v>98174</v>
      </c>
      <c r="N136" s="111">
        <v>100010</v>
      </c>
      <c r="O136" s="88">
        <f>+O135+N136</f>
        <v>14605700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11"/>
      <c r="BY136" s="17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11"/>
    </row>
    <row r="137" spans="1:124" s="1" customFormat="1" ht="54" customHeight="1">
      <c r="A137" s="106" t="s">
        <v>271</v>
      </c>
      <c r="B137" s="86">
        <v>40673</v>
      </c>
      <c r="C137" s="87">
        <v>100000</v>
      </c>
      <c r="D137" s="85">
        <v>91</v>
      </c>
      <c r="E137" s="86">
        <f t="shared" si="6"/>
        <v>40765</v>
      </c>
      <c r="F137" s="106">
        <v>7</v>
      </c>
      <c r="G137" s="106">
        <v>6</v>
      </c>
      <c r="H137" s="123">
        <v>202500</v>
      </c>
      <c r="I137" s="123">
        <v>100010</v>
      </c>
      <c r="J137" s="125">
        <v>2.025</v>
      </c>
      <c r="K137" s="124" t="s">
        <v>272</v>
      </c>
      <c r="L137" s="125">
        <v>0.075</v>
      </c>
      <c r="M137" s="123">
        <v>98174</v>
      </c>
      <c r="N137" s="88">
        <v>100010</v>
      </c>
      <c r="O137" s="88">
        <f>+O136+N137</f>
        <v>14705710</v>
      </c>
      <c r="P137" s="8"/>
      <c r="Q137" s="8"/>
      <c r="R137" s="8"/>
      <c r="S137" s="8"/>
      <c r="T137" s="8"/>
      <c r="U137" s="8"/>
      <c r="V137" s="9"/>
      <c r="BY137" s="16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9"/>
    </row>
    <row r="138" spans="1:124" s="13" customFormat="1" ht="54" customHeight="1">
      <c r="A138" s="188" t="s">
        <v>273</v>
      </c>
      <c r="B138" s="189">
        <v>40687</v>
      </c>
      <c r="C138" s="194">
        <v>100000</v>
      </c>
      <c r="D138" s="190">
        <v>91</v>
      </c>
      <c r="E138" s="189">
        <f t="shared" si="6"/>
        <v>40779</v>
      </c>
      <c r="F138" s="188">
        <v>3</v>
      </c>
      <c r="G138" s="188">
        <v>3</v>
      </c>
      <c r="H138" s="191">
        <v>112000</v>
      </c>
      <c r="I138" s="191">
        <v>100000</v>
      </c>
      <c r="J138" s="192">
        <v>1.12</v>
      </c>
      <c r="K138" s="193" t="s">
        <v>274</v>
      </c>
      <c r="L138" s="192">
        <v>0.075</v>
      </c>
      <c r="M138" s="191">
        <v>98164</v>
      </c>
      <c r="N138" s="137">
        <v>100000</v>
      </c>
      <c r="O138" s="88">
        <f aca="true" t="shared" si="7" ref="O138:O153">+O137+N138</f>
        <v>14805710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12"/>
      <c r="BY138" s="41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12"/>
    </row>
    <row r="139" spans="1:124" s="10" customFormat="1" ht="54" customHeight="1">
      <c r="A139" s="107" t="s">
        <v>275</v>
      </c>
      <c r="B139" s="108">
        <v>40701</v>
      </c>
      <c r="C139" s="109">
        <v>100000</v>
      </c>
      <c r="D139" s="110">
        <v>91</v>
      </c>
      <c r="E139" s="108">
        <f t="shared" si="6"/>
        <v>40793</v>
      </c>
      <c r="F139" s="107">
        <v>2</v>
      </c>
      <c r="G139" s="107">
        <v>2</v>
      </c>
      <c r="H139" s="126">
        <v>120000</v>
      </c>
      <c r="I139" s="126">
        <v>100000</v>
      </c>
      <c r="J139" s="128">
        <v>1.2</v>
      </c>
      <c r="K139" s="127" t="s">
        <v>274</v>
      </c>
      <c r="L139" s="128">
        <v>0.075</v>
      </c>
      <c r="M139" s="126">
        <v>98164</v>
      </c>
      <c r="N139" s="111">
        <v>100000</v>
      </c>
      <c r="O139" s="88">
        <f t="shared" si="7"/>
        <v>14905710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11"/>
      <c r="BY139" s="17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11"/>
    </row>
    <row r="140" spans="1:124" s="10" customFormat="1" ht="54" customHeight="1">
      <c r="A140" s="107" t="s">
        <v>276</v>
      </c>
      <c r="B140" s="108">
        <v>40715</v>
      </c>
      <c r="C140" s="109">
        <v>100000</v>
      </c>
      <c r="D140" s="110">
        <v>91</v>
      </c>
      <c r="E140" s="108">
        <f t="shared" si="6"/>
        <v>40807</v>
      </c>
      <c r="F140" s="107">
        <v>6</v>
      </c>
      <c r="G140" s="107">
        <v>4</v>
      </c>
      <c r="H140" s="126">
        <v>243000</v>
      </c>
      <c r="I140" s="126">
        <v>100000</v>
      </c>
      <c r="J140" s="128">
        <v>2.43</v>
      </c>
      <c r="K140" s="127" t="s">
        <v>277</v>
      </c>
      <c r="L140" s="128">
        <v>0.074</v>
      </c>
      <c r="M140" s="126">
        <v>98188</v>
      </c>
      <c r="N140" s="111">
        <v>100000</v>
      </c>
      <c r="O140" s="88">
        <f t="shared" si="7"/>
        <v>15005710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11"/>
      <c r="BY140" s="17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11"/>
    </row>
    <row r="141" spans="1:124" s="10" customFormat="1" ht="54" customHeight="1">
      <c r="A141" s="107" t="s">
        <v>278</v>
      </c>
      <c r="B141" s="108">
        <v>40729</v>
      </c>
      <c r="C141" s="109">
        <v>100000</v>
      </c>
      <c r="D141" s="110">
        <v>91</v>
      </c>
      <c r="E141" s="108">
        <f t="shared" si="6"/>
        <v>40821</v>
      </c>
      <c r="F141" s="107">
        <v>3</v>
      </c>
      <c r="G141" s="107">
        <v>3</v>
      </c>
      <c r="H141" s="126">
        <v>160000</v>
      </c>
      <c r="I141" s="126">
        <v>100000</v>
      </c>
      <c r="J141" s="128">
        <v>1.6</v>
      </c>
      <c r="K141" s="127" t="s">
        <v>279</v>
      </c>
      <c r="L141" s="128">
        <v>0.075</v>
      </c>
      <c r="M141" s="126">
        <v>98164</v>
      </c>
      <c r="N141" s="111">
        <v>100000</v>
      </c>
      <c r="O141" s="88">
        <f t="shared" si="7"/>
        <v>15105710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11"/>
      <c r="BY141" s="17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11"/>
    </row>
    <row r="142" spans="1:124" s="10" customFormat="1" ht="54" customHeight="1">
      <c r="A142" s="107" t="s">
        <v>280</v>
      </c>
      <c r="B142" s="108">
        <v>40743</v>
      </c>
      <c r="C142" s="109">
        <v>100000</v>
      </c>
      <c r="D142" s="110">
        <v>91</v>
      </c>
      <c r="E142" s="108">
        <f t="shared" si="6"/>
        <v>40835</v>
      </c>
      <c r="F142" s="107">
        <v>3</v>
      </c>
      <c r="G142" s="107">
        <v>3</v>
      </c>
      <c r="H142" s="126">
        <v>128000</v>
      </c>
      <c r="I142" s="126">
        <v>100000</v>
      </c>
      <c r="J142" s="128">
        <v>1.28</v>
      </c>
      <c r="K142" s="127" t="s">
        <v>294</v>
      </c>
      <c r="L142" s="128">
        <v>0.075</v>
      </c>
      <c r="M142" s="126">
        <v>98164</v>
      </c>
      <c r="N142" s="111">
        <v>100000</v>
      </c>
      <c r="O142" s="88">
        <f t="shared" si="7"/>
        <v>15205710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11"/>
      <c r="BY142" s="17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11"/>
    </row>
    <row r="143" spans="1:124" s="10" customFormat="1" ht="54" customHeight="1">
      <c r="A143" s="107" t="s">
        <v>281</v>
      </c>
      <c r="B143" s="108">
        <v>40757</v>
      </c>
      <c r="C143" s="109">
        <v>100000</v>
      </c>
      <c r="D143" s="110">
        <v>91</v>
      </c>
      <c r="E143" s="108">
        <f t="shared" si="6"/>
        <v>40849</v>
      </c>
      <c r="F143" s="107">
        <v>4</v>
      </c>
      <c r="G143" s="107">
        <v>4</v>
      </c>
      <c r="H143" s="126">
        <v>110550</v>
      </c>
      <c r="I143" s="126">
        <v>100010</v>
      </c>
      <c r="J143" s="128">
        <v>1.1055</v>
      </c>
      <c r="K143" s="127" t="s">
        <v>282</v>
      </c>
      <c r="L143" s="128">
        <v>0.075</v>
      </c>
      <c r="M143" s="126">
        <v>98174</v>
      </c>
      <c r="N143" s="111">
        <v>100010</v>
      </c>
      <c r="O143" s="88">
        <f t="shared" si="7"/>
        <v>15305720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11"/>
      <c r="BY143" s="17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11"/>
    </row>
    <row r="144" spans="1:124" s="10" customFormat="1" ht="54" customHeight="1">
      <c r="A144" s="107" t="s">
        <v>289</v>
      </c>
      <c r="B144" s="108">
        <v>40771</v>
      </c>
      <c r="C144" s="109"/>
      <c r="D144" s="110"/>
      <c r="E144" s="108" t="s">
        <v>240</v>
      </c>
      <c r="F144" s="107"/>
      <c r="G144" s="107"/>
      <c r="H144" s="126" t="s">
        <v>240</v>
      </c>
      <c r="I144" s="126"/>
      <c r="J144" s="128"/>
      <c r="K144" s="127"/>
      <c r="L144" s="128"/>
      <c r="M144" s="126"/>
      <c r="N144" s="111"/>
      <c r="O144" s="88">
        <f t="shared" si="7"/>
        <v>15305720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11"/>
      <c r="BY144" s="17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11"/>
    </row>
    <row r="145" spans="1:124" s="10" customFormat="1" ht="54" customHeight="1">
      <c r="A145" s="107" t="s">
        <v>290</v>
      </c>
      <c r="B145" s="108">
        <v>40783</v>
      </c>
      <c r="C145" s="109">
        <v>100000</v>
      </c>
      <c r="D145" s="110">
        <v>91</v>
      </c>
      <c r="E145" s="108">
        <f aca="true" t="shared" si="8" ref="E145:E175">B145+92</f>
        <v>40875</v>
      </c>
      <c r="F145" s="107">
        <v>5</v>
      </c>
      <c r="G145" s="107">
        <v>5</v>
      </c>
      <c r="H145" s="126">
        <v>161000</v>
      </c>
      <c r="I145" s="126">
        <v>100010</v>
      </c>
      <c r="J145" s="128">
        <v>1.61</v>
      </c>
      <c r="K145" s="127" t="s">
        <v>267</v>
      </c>
      <c r="L145" s="128">
        <v>0.075</v>
      </c>
      <c r="M145" s="126">
        <v>98174</v>
      </c>
      <c r="N145" s="111">
        <v>100010</v>
      </c>
      <c r="O145" s="88">
        <f t="shared" si="7"/>
        <v>15405730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11"/>
      <c r="BY145" s="17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11"/>
    </row>
    <row r="146" spans="1:124" s="10" customFormat="1" ht="54" customHeight="1">
      <c r="A146" s="107" t="s">
        <v>291</v>
      </c>
      <c r="B146" s="108">
        <v>40799</v>
      </c>
      <c r="C146" s="109">
        <v>100000</v>
      </c>
      <c r="D146" s="110">
        <v>91</v>
      </c>
      <c r="E146" s="108">
        <f t="shared" si="8"/>
        <v>40891</v>
      </c>
      <c r="F146" s="107">
        <v>7</v>
      </c>
      <c r="G146" s="107">
        <v>6</v>
      </c>
      <c r="H146" s="126">
        <v>145500</v>
      </c>
      <c r="I146" s="126">
        <v>100010</v>
      </c>
      <c r="J146" s="128">
        <v>1.455</v>
      </c>
      <c r="K146" s="127" t="s">
        <v>262</v>
      </c>
      <c r="L146" s="128">
        <v>0.074</v>
      </c>
      <c r="M146" s="126">
        <v>98198</v>
      </c>
      <c r="N146" s="111">
        <v>100010</v>
      </c>
      <c r="O146" s="88">
        <f t="shared" si="7"/>
        <v>15505740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11"/>
      <c r="BY146" s="17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11"/>
    </row>
    <row r="147" spans="1:124" s="10" customFormat="1" ht="54" customHeight="1">
      <c r="A147" s="107" t="s">
        <v>292</v>
      </c>
      <c r="B147" s="108">
        <v>40813</v>
      </c>
      <c r="C147" s="109">
        <v>100000</v>
      </c>
      <c r="D147" s="110">
        <v>91</v>
      </c>
      <c r="E147" s="108">
        <f t="shared" si="8"/>
        <v>40905</v>
      </c>
      <c r="F147" s="107">
        <v>5</v>
      </c>
      <c r="G147" s="107">
        <v>4</v>
      </c>
      <c r="H147" s="126">
        <v>219000</v>
      </c>
      <c r="I147" s="126">
        <v>100010</v>
      </c>
      <c r="J147" s="128">
        <v>2.19</v>
      </c>
      <c r="K147" s="127" t="s">
        <v>267</v>
      </c>
      <c r="L147" s="128">
        <v>0.07</v>
      </c>
      <c r="M147" s="126">
        <v>98295</v>
      </c>
      <c r="N147" s="111">
        <v>100010</v>
      </c>
      <c r="O147" s="88">
        <f t="shared" si="7"/>
        <v>15605750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11"/>
      <c r="BY147" s="17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11"/>
    </row>
    <row r="148" spans="1:124" s="10" customFormat="1" ht="54" customHeight="1">
      <c r="A148" s="107" t="s">
        <v>293</v>
      </c>
      <c r="B148" s="108">
        <v>40827</v>
      </c>
      <c r="C148" s="109">
        <v>100000</v>
      </c>
      <c r="D148" s="110">
        <v>91</v>
      </c>
      <c r="E148" s="108">
        <f t="shared" si="8"/>
        <v>40919</v>
      </c>
      <c r="F148" s="107">
        <v>4</v>
      </c>
      <c r="G148" s="107">
        <v>4</v>
      </c>
      <c r="H148" s="126">
        <v>180010</v>
      </c>
      <c r="I148" s="126">
        <v>100000</v>
      </c>
      <c r="J148" s="128">
        <v>1.8001</v>
      </c>
      <c r="K148" s="127" t="s">
        <v>294</v>
      </c>
      <c r="L148" s="128">
        <v>0.075</v>
      </c>
      <c r="M148" s="126">
        <v>98164</v>
      </c>
      <c r="N148" s="111">
        <v>100000</v>
      </c>
      <c r="O148" s="88">
        <f t="shared" si="7"/>
        <v>15705750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11"/>
      <c r="BY148" s="17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11"/>
    </row>
    <row r="149" spans="1:124" s="10" customFormat="1" ht="54" customHeight="1">
      <c r="A149" s="107" t="s">
        <v>295</v>
      </c>
      <c r="B149" s="108">
        <v>40841</v>
      </c>
      <c r="C149" s="109">
        <v>100000</v>
      </c>
      <c r="D149" s="110">
        <v>91</v>
      </c>
      <c r="E149" s="108">
        <f t="shared" si="8"/>
        <v>40933</v>
      </c>
      <c r="F149" s="107">
        <v>4</v>
      </c>
      <c r="G149" s="107">
        <v>4</v>
      </c>
      <c r="H149" s="126">
        <v>170000</v>
      </c>
      <c r="I149" s="126">
        <v>100010</v>
      </c>
      <c r="J149" s="128">
        <v>1.7</v>
      </c>
      <c r="K149" s="127" t="s">
        <v>267</v>
      </c>
      <c r="L149" s="128">
        <v>0.07</v>
      </c>
      <c r="M149" s="126">
        <v>98295</v>
      </c>
      <c r="N149" s="111">
        <v>100010</v>
      </c>
      <c r="O149" s="88">
        <f t="shared" si="7"/>
        <v>15805760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11"/>
      <c r="BY149" s="17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11"/>
    </row>
    <row r="150" spans="1:124" s="10" customFormat="1" ht="54" customHeight="1">
      <c r="A150" s="107" t="s">
        <v>296</v>
      </c>
      <c r="B150" s="108">
        <v>40869</v>
      </c>
      <c r="C150" s="109">
        <v>100000</v>
      </c>
      <c r="D150" s="110">
        <v>91</v>
      </c>
      <c r="E150" s="108">
        <f t="shared" si="8"/>
        <v>40961</v>
      </c>
      <c r="F150" s="107">
        <v>7</v>
      </c>
      <c r="G150" s="107">
        <v>4</v>
      </c>
      <c r="H150" s="126">
        <v>240000</v>
      </c>
      <c r="I150" s="126">
        <v>100000</v>
      </c>
      <c r="J150" s="128">
        <v>2.4</v>
      </c>
      <c r="K150" s="127" t="s">
        <v>297</v>
      </c>
      <c r="L150" s="128">
        <v>0.065</v>
      </c>
      <c r="M150" s="126">
        <v>98405</v>
      </c>
      <c r="N150" s="111">
        <v>100000</v>
      </c>
      <c r="O150" s="88">
        <f t="shared" si="7"/>
        <v>15905760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11"/>
      <c r="BY150" s="17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11"/>
    </row>
    <row r="151" spans="1:124" s="10" customFormat="1" ht="54" customHeight="1">
      <c r="A151" s="107" t="s">
        <v>299</v>
      </c>
      <c r="B151" s="108">
        <v>40884</v>
      </c>
      <c r="C151" s="109">
        <v>100000</v>
      </c>
      <c r="D151" s="110">
        <v>91</v>
      </c>
      <c r="E151" s="108">
        <f t="shared" si="8"/>
        <v>40976</v>
      </c>
      <c r="F151" s="107">
        <v>7</v>
      </c>
      <c r="G151" s="107">
        <v>3</v>
      </c>
      <c r="H151" s="126">
        <v>300000</v>
      </c>
      <c r="I151" s="126">
        <v>100000</v>
      </c>
      <c r="J151" s="128">
        <v>3</v>
      </c>
      <c r="K151" s="127" t="s">
        <v>300</v>
      </c>
      <c r="L151" s="128">
        <v>0.06</v>
      </c>
      <c r="M151" s="126">
        <v>98526</v>
      </c>
      <c r="N151" s="111">
        <v>100000</v>
      </c>
      <c r="O151" s="88">
        <f t="shared" si="7"/>
        <v>16005760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11"/>
      <c r="BY151" s="17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11"/>
    </row>
    <row r="152" spans="1:124" s="10" customFormat="1" ht="54" customHeight="1">
      <c r="A152" s="107" t="s">
        <v>302</v>
      </c>
      <c r="B152" s="108">
        <v>40897</v>
      </c>
      <c r="C152" s="109">
        <v>100000</v>
      </c>
      <c r="D152" s="110">
        <v>91</v>
      </c>
      <c r="E152" s="108">
        <f t="shared" si="8"/>
        <v>40989</v>
      </c>
      <c r="F152" s="107">
        <v>6</v>
      </c>
      <c r="G152" s="107">
        <v>4</v>
      </c>
      <c r="H152" s="126">
        <v>237000</v>
      </c>
      <c r="I152" s="126">
        <v>100010</v>
      </c>
      <c r="J152" s="128">
        <v>2.37</v>
      </c>
      <c r="K152" s="127" t="s">
        <v>303</v>
      </c>
      <c r="L152" s="128">
        <v>0.055</v>
      </c>
      <c r="M152" s="126">
        <v>98657</v>
      </c>
      <c r="N152" s="111">
        <v>100010</v>
      </c>
      <c r="O152" s="88">
        <f t="shared" si="7"/>
        <v>16105770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11"/>
      <c r="BY152" s="17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11"/>
    </row>
    <row r="153" spans="1:124" s="10" customFormat="1" ht="54" customHeight="1">
      <c r="A153" s="107" t="s">
        <v>304</v>
      </c>
      <c r="B153" s="108">
        <v>40911</v>
      </c>
      <c r="C153" s="109">
        <v>150000</v>
      </c>
      <c r="D153" s="110">
        <v>91</v>
      </c>
      <c r="E153" s="108">
        <f t="shared" si="8"/>
        <v>41003</v>
      </c>
      <c r="F153" s="107">
        <v>5</v>
      </c>
      <c r="G153" s="107">
        <v>5</v>
      </c>
      <c r="H153" s="126">
        <v>281000</v>
      </c>
      <c r="I153" s="126">
        <v>150000</v>
      </c>
      <c r="J153" s="128">
        <v>1.8733</v>
      </c>
      <c r="K153" s="127" t="s">
        <v>305</v>
      </c>
      <c r="L153" s="128">
        <v>0.06</v>
      </c>
      <c r="M153" s="126">
        <v>147789</v>
      </c>
      <c r="N153" s="111">
        <v>150000</v>
      </c>
      <c r="O153" s="88">
        <f t="shared" si="7"/>
        <v>16255770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11"/>
      <c r="BY153" s="17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11"/>
    </row>
    <row r="154" spans="1:124" s="10" customFormat="1" ht="54" customHeight="1">
      <c r="A154" s="107" t="s">
        <v>306</v>
      </c>
      <c r="B154" s="108">
        <v>40925</v>
      </c>
      <c r="C154" s="109">
        <v>150000</v>
      </c>
      <c r="D154" s="110">
        <v>91</v>
      </c>
      <c r="E154" s="108">
        <f t="shared" si="8"/>
        <v>41017</v>
      </c>
      <c r="F154" s="107">
        <v>7</v>
      </c>
      <c r="G154" s="107">
        <v>6</v>
      </c>
      <c r="H154" s="126">
        <v>184500</v>
      </c>
      <c r="I154" s="126">
        <v>150020</v>
      </c>
      <c r="J154" s="128">
        <v>1.23</v>
      </c>
      <c r="K154" s="127" t="s">
        <v>307</v>
      </c>
      <c r="L154" s="128">
        <v>0.059</v>
      </c>
      <c r="M154" s="126">
        <v>147845</v>
      </c>
      <c r="N154" s="111">
        <v>150020</v>
      </c>
      <c r="O154" s="88">
        <f aca="true" t="shared" si="9" ref="O154:O161">O153+N154</f>
        <v>16405790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11"/>
      <c r="BY154" s="17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11"/>
    </row>
    <row r="155" spans="1:124" s="10" customFormat="1" ht="54" customHeight="1">
      <c r="A155" s="107" t="s">
        <v>308</v>
      </c>
      <c r="B155" s="108">
        <v>40939</v>
      </c>
      <c r="C155" s="109">
        <v>150000</v>
      </c>
      <c r="D155" s="110">
        <v>91</v>
      </c>
      <c r="E155" s="108">
        <f t="shared" si="8"/>
        <v>41031</v>
      </c>
      <c r="F155" s="107">
        <v>7</v>
      </c>
      <c r="G155" s="107">
        <v>7</v>
      </c>
      <c r="H155" s="126">
        <v>401000</v>
      </c>
      <c r="I155" s="126">
        <v>150020</v>
      </c>
      <c r="J155" s="128">
        <v>2.6733</v>
      </c>
      <c r="K155" s="127" t="s">
        <v>309</v>
      </c>
      <c r="L155" s="128">
        <v>0.055</v>
      </c>
      <c r="M155" s="126">
        <v>147990</v>
      </c>
      <c r="N155" s="111">
        <v>150020</v>
      </c>
      <c r="O155" s="88">
        <f t="shared" si="9"/>
        <v>16555810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11"/>
      <c r="BY155" s="17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11"/>
    </row>
    <row r="156" spans="1:124" s="10" customFormat="1" ht="54" customHeight="1">
      <c r="A156" s="107" t="s">
        <v>310</v>
      </c>
      <c r="B156" s="108">
        <v>40953</v>
      </c>
      <c r="C156" s="109">
        <v>150000</v>
      </c>
      <c r="D156" s="110">
        <v>91</v>
      </c>
      <c r="E156" s="108">
        <f t="shared" si="8"/>
        <v>41045</v>
      </c>
      <c r="F156" s="107">
        <v>9</v>
      </c>
      <c r="G156" s="107">
        <v>7</v>
      </c>
      <c r="H156" s="126">
        <v>426000</v>
      </c>
      <c r="I156" s="126">
        <v>150030</v>
      </c>
      <c r="J156" s="128">
        <v>2.84</v>
      </c>
      <c r="K156" s="127" t="s">
        <v>194</v>
      </c>
      <c r="L156" s="128">
        <v>0.053</v>
      </c>
      <c r="M156" s="126">
        <v>148074</v>
      </c>
      <c r="N156" s="111">
        <v>150030</v>
      </c>
      <c r="O156" s="88">
        <f t="shared" si="9"/>
        <v>16705840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11"/>
      <c r="BY156" s="17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11"/>
    </row>
    <row r="157" spans="1:124" s="10" customFormat="1" ht="54" customHeight="1">
      <c r="A157" s="107" t="s">
        <v>311</v>
      </c>
      <c r="B157" s="108">
        <v>40967</v>
      </c>
      <c r="C157" s="109">
        <v>150000</v>
      </c>
      <c r="D157" s="110">
        <v>91</v>
      </c>
      <c r="E157" s="108">
        <f t="shared" si="8"/>
        <v>41059</v>
      </c>
      <c r="F157" s="107">
        <v>6</v>
      </c>
      <c r="G157" s="107">
        <v>5</v>
      </c>
      <c r="H157" s="126">
        <v>292500</v>
      </c>
      <c r="I157" s="126">
        <v>150030</v>
      </c>
      <c r="J157" s="128">
        <v>1.95</v>
      </c>
      <c r="K157" s="127" t="s">
        <v>312</v>
      </c>
      <c r="L157" s="128">
        <v>0.051</v>
      </c>
      <c r="M157" s="126">
        <v>148146</v>
      </c>
      <c r="N157" s="111">
        <v>150030</v>
      </c>
      <c r="O157" s="88">
        <f t="shared" si="9"/>
        <v>16855870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11"/>
      <c r="BY157" s="17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11"/>
    </row>
    <row r="158" spans="1:124" s="1" customFormat="1" ht="54" customHeight="1">
      <c r="A158" s="106" t="s">
        <v>313</v>
      </c>
      <c r="B158" s="86">
        <v>40981</v>
      </c>
      <c r="C158" s="87">
        <v>150000</v>
      </c>
      <c r="D158" s="85">
        <v>91</v>
      </c>
      <c r="E158" s="86">
        <f t="shared" si="8"/>
        <v>41073</v>
      </c>
      <c r="F158" s="106">
        <v>5</v>
      </c>
      <c r="G158" s="106">
        <v>4</v>
      </c>
      <c r="H158" s="123">
        <v>270000</v>
      </c>
      <c r="I158" s="123">
        <v>150000</v>
      </c>
      <c r="J158" s="125">
        <v>1.8</v>
      </c>
      <c r="K158" s="124" t="s">
        <v>194</v>
      </c>
      <c r="L158" s="125">
        <v>0.053</v>
      </c>
      <c r="M158" s="123">
        <v>148044</v>
      </c>
      <c r="N158" s="88">
        <v>150000</v>
      </c>
      <c r="O158" s="88">
        <f t="shared" si="9"/>
        <v>17005870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9"/>
      <c r="BY158" s="16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9"/>
    </row>
    <row r="159" spans="1:124" s="46" customFormat="1" ht="54" customHeight="1">
      <c r="A159" s="107" t="s">
        <v>316</v>
      </c>
      <c r="B159" s="108">
        <v>40994</v>
      </c>
      <c r="C159" s="109">
        <v>150000</v>
      </c>
      <c r="D159" s="110">
        <v>91</v>
      </c>
      <c r="E159" s="108">
        <f t="shared" si="8"/>
        <v>41086</v>
      </c>
      <c r="F159" s="195"/>
      <c r="G159" s="196"/>
      <c r="H159" s="126" t="s">
        <v>240</v>
      </c>
      <c r="I159" s="197"/>
      <c r="J159" s="126" t="s">
        <v>240</v>
      </c>
      <c r="K159" s="198"/>
      <c r="L159" s="199" t="s">
        <v>315</v>
      </c>
      <c r="M159" s="126" t="s">
        <v>240</v>
      </c>
      <c r="N159" s="130"/>
      <c r="O159" s="88">
        <f t="shared" si="9"/>
        <v>17005870</v>
      </c>
      <c r="P159" s="43"/>
      <c r="Q159" s="44"/>
      <c r="R159" s="30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5"/>
      <c r="BY159" s="47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5"/>
    </row>
    <row r="160" spans="1:124" s="49" customFormat="1" ht="54" customHeight="1">
      <c r="A160" s="106" t="s">
        <v>317</v>
      </c>
      <c r="B160" s="86">
        <v>41009</v>
      </c>
      <c r="C160" s="87">
        <v>150000</v>
      </c>
      <c r="D160" s="85">
        <v>91</v>
      </c>
      <c r="E160" s="86">
        <f t="shared" si="8"/>
        <v>41101</v>
      </c>
      <c r="F160" s="106">
        <v>6</v>
      </c>
      <c r="G160" s="106">
        <v>5</v>
      </c>
      <c r="H160" s="123">
        <v>263500</v>
      </c>
      <c r="I160" s="123">
        <v>150020</v>
      </c>
      <c r="J160" s="125">
        <v>1.7567</v>
      </c>
      <c r="K160" s="124" t="s">
        <v>196</v>
      </c>
      <c r="L160" s="125">
        <v>0.05</v>
      </c>
      <c r="M160" s="123">
        <v>148173</v>
      </c>
      <c r="N160" s="88">
        <v>150020</v>
      </c>
      <c r="O160" s="88">
        <f t="shared" si="9"/>
        <v>17155890</v>
      </c>
      <c r="P160" s="43"/>
      <c r="Q160" s="44"/>
      <c r="R160" s="30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8"/>
      <c r="BY160" s="50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8"/>
    </row>
    <row r="161" spans="1:124" s="46" customFormat="1" ht="54" customHeight="1">
      <c r="A161" s="107" t="s">
        <v>318</v>
      </c>
      <c r="B161" s="108">
        <v>41023</v>
      </c>
      <c r="C161" s="109">
        <v>150000</v>
      </c>
      <c r="D161" s="110">
        <v>91</v>
      </c>
      <c r="E161" s="108">
        <f t="shared" si="8"/>
        <v>41115</v>
      </c>
      <c r="F161" s="107">
        <v>7</v>
      </c>
      <c r="G161" s="107">
        <v>6</v>
      </c>
      <c r="H161" s="126">
        <v>401000</v>
      </c>
      <c r="I161" s="126">
        <v>150020</v>
      </c>
      <c r="J161" s="128">
        <v>2.6733</v>
      </c>
      <c r="K161" s="127" t="s">
        <v>236</v>
      </c>
      <c r="L161" s="128">
        <v>0.05</v>
      </c>
      <c r="M161" s="126">
        <v>148173</v>
      </c>
      <c r="N161" s="111">
        <v>150020</v>
      </c>
      <c r="O161" s="88">
        <f t="shared" si="9"/>
        <v>17305910</v>
      </c>
      <c r="P161" s="43"/>
      <c r="Q161" s="44"/>
      <c r="R161" s="30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5"/>
      <c r="BY161" s="47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5"/>
    </row>
    <row r="162" spans="1:124" s="46" customFormat="1" ht="54" customHeight="1">
      <c r="A162" s="110" t="s">
        <v>319</v>
      </c>
      <c r="B162" s="108">
        <v>41037</v>
      </c>
      <c r="C162" s="109">
        <v>150000</v>
      </c>
      <c r="D162" s="110">
        <v>91</v>
      </c>
      <c r="E162" s="108">
        <f t="shared" si="8"/>
        <v>41129</v>
      </c>
      <c r="F162" s="107">
        <v>4</v>
      </c>
      <c r="G162" s="107">
        <v>4</v>
      </c>
      <c r="H162" s="126">
        <v>297000</v>
      </c>
      <c r="I162" s="126">
        <v>150010</v>
      </c>
      <c r="J162" s="128">
        <v>1.98</v>
      </c>
      <c r="K162" s="127" t="s">
        <v>320</v>
      </c>
      <c r="L162" s="128">
        <v>0.05</v>
      </c>
      <c r="M162" s="126">
        <v>148163</v>
      </c>
      <c r="N162" s="111">
        <v>150010</v>
      </c>
      <c r="O162" s="88">
        <f aca="true" t="shared" si="10" ref="O162:O184">O161+N162</f>
        <v>17455920</v>
      </c>
      <c r="P162" s="43"/>
      <c r="Q162" s="44"/>
      <c r="R162" s="30"/>
      <c r="S162" s="43"/>
      <c r="T162" s="43"/>
      <c r="U162" s="43"/>
      <c r="V162" s="45"/>
      <c r="AB162" s="47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5"/>
    </row>
    <row r="163" spans="1:124" s="46" customFormat="1" ht="54" customHeight="1">
      <c r="A163" s="110" t="s">
        <v>321</v>
      </c>
      <c r="B163" s="108">
        <v>41051</v>
      </c>
      <c r="C163" s="109">
        <v>150000</v>
      </c>
      <c r="D163" s="110">
        <v>91</v>
      </c>
      <c r="E163" s="108">
        <f t="shared" si="8"/>
        <v>41143</v>
      </c>
      <c r="F163" s="110">
        <v>6</v>
      </c>
      <c r="G163" s="110">
        <v>6</v>
      </c>
      <c r="H163" s="111">
        <v>317500</v>
      </c>
      <c r="I163" s="111">
        <v>150030</v>
      </c>
      <c r="J163" s="113">
        <v>2.1167</v>
      </c>
      <c r="K163" s="112" t="s">
        <v>322</v>
      </c>
      <c r="L163" s="113">
        <v>0.05</v>
      </c>
      <c r="M163" s="111">
        <v>148183</v>
      </c>
      <c r="N163" s="111">
        <v>150030</v>
      </c>
      <c r="O163" s="88">
        <f t="shared" si="10"/>
        <v>17605950</v>
      </c>
      <c r="P163" s="43"/>
      <c r="Q163" s="44"/>
      <c r="R163" s="30"/>
      <c r="S163" s="43"/>
      <c r="T163" s="43"/>
      <c r="U163" s="43"/>
      <c r="V163" s="43"/>
      <c r="W163" s="43"/>
      <c r="X163" s="43"/>
      <c r="Y163" s="43"/>
      <c r="Z163" s="43"/>
      <c r="AA163" s="43"/>
      <c r="AB163" s="51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5"/>
    </row>
    <row r="164" spans="1:124" s="46" customFormat="1" ht="54" customHeight="1">
      <c r="A164" s="110" t="s">
        <v>323</v>
      </c>
      <c r="B164" s="108">
        <v>41065</v>
      </c>
      <c r="C164" s="109">
        <v>150000</v>
      </c>
      <c r="D164" s="110">
        <v>91</v>
      </c>
      <c r="E164" s="108">
        <f t="shared" si="8"/>
        <v>41157</v>
      </c>
      <c r="F164" s="110">
        <v>5</v>
      </c>
      <c r="G164" s="110">
        <v>5</v>
      </c>
      <c r="H164" s="111">
        <v>300500</v>
      </c>
      <c r="I164" s="111">
        <v>150010</v>
      </c>
      <c r="J164" s="113">
        <v>2.0033</v>
      </c>
      <c r="K164" s="112" t="s">
        <v>233</v>
      </c>
      <c r="L164" s="113">
        <v>0.05</v>
      </c>
      <c r="M164" s="111">
        <v>148163</v>
      </c>
      <c r="N164" s="111">
        <v>150010</v>
      </c>
      <c r="O164" s="88">
        <f t="shared" si="10"/>
        <v>17755960</v>
      </c>
      <c r="P164" s="43"/>
      <c r="Q164" s="44"/>
      <c r="R164" s="30"/>
      <c r="S164" s="43"/>
      <c r="T164" s="43"/>
      <c r="U164" s="43"/>
      <c r="V164" s="43"/>
      <c r="W164" s="43"/>
      <c r="X164" s="43"/>
      <c r="Y164" s="43"/>
      <c r="Z164" s="43"/>
      <c r="AA164" s="43"/>
      <c r="AB164" s="51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5"/>
    </row>
    <row r="165" spans="1:124" s="46" customFormat="1" ht="54" customHeight="1">
      <c r="A165" s="110" t="s">
        <v>324</v>
      </c>
      <c r="B165" s="108">
        <v>41079</v>
      </c>
      <c r="C165" s="109">
        <v>150000</v>
      </c>
      <c r="D165" s="110">
        <v>91</v>
      </c>
      <c r="E165" s="108">
        <f t="shared" si="8"/>
        <v>41171</v>
      </c>
      <c r="F165" s="110">
        <v>9</v>
      </c>
      <c r="G165" s="110">
        <v>7</v>
      </c>
      <c r="H165" s="111">
        <v>456000</v>
      </c>
      <c r="I165" s="111">
        <v>150030</v>
      </c>
      <c r="J165" s="113">
        <v>3.04</v>
      </c>
      <c r="K165" s="112" t="s">
        <v>325</v>
      </c>
      <c r="L165" s="113">
        <v>0.045</v>
      </c>
      <c r="M165" s="111">
        <v>148366</v>
      </c>
      <c r="N165" s="111">
        <v>150030</v>
      </c>
      <c r="O165" s="88">
        <f t="shared" si="10"/>
        <v>17905990</v>
      </c>
      <c r="P165" s="43"/>
      <c r="Q165" s="44"/>
      <c r="R165" s="30"/>
      <c r="S165" s="43"/>
      <c r="T165" s="43"/>
      <c r="U165" s="43"/>
      <c r="V165" s="43"/>
      <c r="W165" s="43"/>
      <c r="X165" s="43"/>
      <c r="Y165" s="43"/>
      <c r="Z165" s="43"/>
      <c r="AA165" s="43"/>
      <c r="AB165" s="51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5"/>
    </row>
    <row r="166" spans="1:124" s="46" customFormat="1" ht="54" customHeight="1">
      <c r="A166" s="110" t="s">
        <v>326</v>
      </c>
      <c r="B166" s="108">
        <v>41093</v>
      </c>
      <c r="C166" s="109">
        <v>150000</v>
      </c>
      <c r="D166" s="110">
        <v>91</v>
      </c>
      <c r="E166" s="108">
        <f t="shared" si="8"/>
        <v>41185</v>
      </c>
      <c r="F166" s="110">
        <v>4</v>
      </c>
      <c r="G166" s="110">
        <v>4</v>
      </c>
      <c r="H166" s="111">
        <v>261000</v>
      </c>
      <c r="I166" s="111">
        <v>150010</v>
      </c>
      <c r="J166" s="113">
        <v>1.74</v>
      </c>
      <c r="K166" s="112" t="s">
        <v>327</v>
      </c>
      <c r="L166" s="113">
        <v>0.05</v>
      </c>
      <c r="M166" s="111">
        <v>148163</v>
      </c>
      <c r="N166" s="111">
        <v>150010</v>
      </c>
      <c r="O166" s="88">
        <f t="shared" si="10"/>
        <v>18056000</v>
      </c>
      <c r="P166" s="43"/>
      <c r="Q166" s="44"/>
      <c r="R166" s="30"/>
      <c r="S166" s="43"/>
      <c r="T166" s="43"/>
      <c r="U166" s="43"/>
      <c r="V166" s="43"/>
      <c r="W166" s="43"/>
      <c r="X166" s="43"/>
      <c r="Y166" s="43"/>
      <c r="Z166" s="43"/>
      <c r="AA166" s="43"/>
      <c r="AB166" s="51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5"/>
    </row>
    <row r="167" spans="1:124" s="46" customFormat="1" ht="54" customHeight="1">
      <c r="A167" s="110" t="s">
        <v>328</v>
      </c>
      <c r="B167" s="108">
        <v>41107</v>
      </c>
      <c r="C167" s="109">
        <v>200000</v>
      </c>
      <c r="D167" s="110">
        <v>91</v>
      </c>
      <c r="E167" s="108">
        <f t="shared" si="8"/>
        <v>41199</v>
      </c>
      <c r="F167" s="110">
        <v>5</v>
      </c>
      <c r="G167" s="110">
        <v>5</v>
      </c>
      <c r="H167" s="111">
        <v>358000</v>
      </c>
      <c r="I167" s="111">
        <v>200010</v>
      </c>
      <c r="J167" s="113">
        <v>1.79</v>
      </c>
      <c r="K167" s="112" t="s">
        <v>329</v>
      </c>
      <c r="L167" s="113">
        <v>0.05</v>
      </c>
      <c r="M167" s="111">
        <v>197548</v>
      </c>
      <c r="N167" s="111">
        <v>200010</v>
      </c>
      <c r="O167" s="88">
        <f t="shared" si="10"/>
        <v>18256010</v>
      </c>
      <c r="P167" s="43"/>
      <c r="Q167" s="44"/>
      <c r="R167" s="30"/>
      <c r="S167" s="43"/>
      <c r="T167" s="43"/>
      <c r="U167" s="43"/>
      <c r="V167" s="43"/>
      <c r="W167" s="43"/>
      <c r="X167" s="43"/>
      <c r="Y167" s="43"/>
      <c r="Z167" s="43"/>
      <c r="AA167" s="43"/>
      <c r="AB167" s="51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5"/>
    </row>
    <row r="168" spans="1:124" s="46" customFormat="1" ht="54" customHeight="1">
      <c r="A168" s="110" t="s">
        <v>330</v>
      </c>
      <c r="B168" s="108">
        <v>41121</v>
      </c>
      <c r="C168" s="109">
        <v>200000</v>
      </c>
      <c r="D168" s="110">
        <v>91</v>
      </c>
      <c r="E168" s="108">
        <f t="shared" si="8"/>
        <v>41213</v>
      </c>
      <c r="F168" s="110">
        <v>3</v>
      </c>
      <c r="G168" s="110">
        <v>3</v>
      </c>
      <c r="H168" s="111">
        <v>260000</v>
      </c>
      <c r="I168" s="111">
        <v>200000</v>
      </c>
      <c r="J168" s="113">
        <v>1.3</v>
      </c>
      <c r="K168" s="112" t="s">
        <v>331</v>
      </c>
      <c r="L168" s="113">
        <v>0.05</v>
      </c>
      <c r="M168" s="111">
        <v>197538</v>
      </c>
      <c r="N168" s="126">
        <v>200000</v>
      </c>
      <c r="O168" s="88">
        <f t="shared" si="10"/>
        <v>18456010</v>
      </c>
      <c r="P168" s="43"/>
      <c r="Q168" s="44"/>
      <c r="R168" s="30"/>
      <c r="S168" s="43"/>
      <c r="T168" s="43"/>
      <c r="U168" s="43"/>
      <c r="V168" s="43"/>
      <c r="W168" s="43"/>
      <c r="X168" s="43"/>
      <c r="Y168" s="43"/>
      <c r="Z168" s="43"/>
      <c r="AA168" s="43"/>
      <c r="AB168" s="51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5"/>
    </row>
    <row r="169" spans="1:124" s="49" customFormat="1" ht="54" customHeight="1">
      <c r="A169" s="85" t="s">
        <v>332</v>
      </c>
      <c r="B169" s="108">
        <v>41135</v>
      </c>
      <c r="C169" s="87">
        <v>200000</v>
      </c>
      <c r="D169" s="85">
        <v>91</v>
      </c>
      <c r="E169" s="86">
        <f t="shared" si="8"/>
        <v>41227</v>
      </c>
      <c r="F169" s="85">
        <v>5</v>
      </c>
      <c r="G169" s="85">
        <v>5</v>
      </c>
      <c r="H169" s="88">
        <v>357000</v>
      </c>
      <c r="I169" s="88">
        <v>200010</v>
      </c>
      <c r="J169" s="90">
        <v>1.785</v>
      </c>
      <c r="K169" s="89" t="s">
        <v>333</v>
      </c>
      <c r="L169" s="90">
        <v>0.05</v>
      </c>
      <c r="M169" s="88">
        <v>197548</v>
      </c>
      <c r="N169" s="123">
        <v>200010</v>
      </c>
      <c r="O169" s="88">
        <f t="shared" si="10"/>
        <v>18656020</v>
      </c>
      <c r="P169" s="43"/>
      <c r="Q169" s="44"/>
      <c r="R169" s="30"/>
      <c r="S169" s="43"/>
      <c r="T169" s="43"/>
      <c r="U169" s="43"/>
      <c r="V169" s="43"/>
      <c r="W169" s="43"/>
      <c r="X169" s="43"/>
      <c r="Y169" s="43"/>
      <c r="Z169" s="43"/>
      <c r="AA169" s="43"/>
      <c r="AB169" s="52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8"/>
    </row>
    <row r="170" spans="1:124" s="49" customFormat="1" ht="54" customHeight="1">
      <c r="A170" s="85" t="s">
        <v>334</v>
      </c>
      <c r="B170" s="108">
        <v>41149</v>
      </c>
      <c r="C170" s="87">
        <v>200000</v>
      </c>
      <c r="D170" s="85">
        <v>91</v>
      </c>
      <c r="E170" s="86">
        <f t="shared" si="8"/>
        <v>41241</v>
      </c>
      <c r="F170" s="85">
        <v>5</v>
      </c>
      <c r="G170" s="85">
        <v>5</v>
      </c>
      <c r="H170" s="88">
        <v>336270</v>
      </c>
      <c r="I170" s="88">
        <v>200010</v>
      </c>
      <c r="J170" s="90">
        <v>1.6814</v>
      </c>
      <c r="K170" s="89" t="s">
        <v>335</v>
      </c>
      <c r="L170" s="90">
        <v>0.05</v>
      </c>
      <c r="M170" s="88">
        <v>197548</v>
      </c>
      <c r="N170" s="123">
        <v>200010</v>
      </c>
      <c r="O170" s="88">
        <f t="shared" si="10"/>
        <v>18856030</v>
      </c>
      <c r="P170" s="43"/>
      <c r="Q170" s="44"/>
      <c r="R170" s="30"/>
      <c r="S170" s="43"/>
      <c r="T170" s="43"/>
      <c r="U170" s="43"/>
      <c r="V170" s="43"/>
      <c r="W170" s="43"/>
      <c r="X170" s="43"/>
      <c r="Y170" s="43"/>
      <c r="Z170" s="43"/>
      <c r="AA170" s="43"/>
      <c r="AB170" s="5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8"/>
    </row>
    <row r="171" spans="1:124" s="46" customFormat="1" ht="54" customHeight="1">
      <c r="A171" s="110" t="s">
        <v>336</v>
      </c>
      <c r="B171" s="108">
        <v>41163</v>
      </c>
      <c r="C171" s="109">
        <v>200000</v>
      </c>
      <c r="D171" s="110">
        <v>91</v>
      </c>
      <c r="E171" s="108">
        <f t="shared" si="8"/>
        <v>41255</v>
      </c>
      <c r="F171" s="110">
        <v>5</v>
      </c>
      <c r="G171" s="110">
        <v>5</v>
      </c>
      <c r="H171" s="111">
        <v>409000</v>
      </c>
      <c r="I171" s="111">
        <v>200020</v>
      </c>
      <c r="J171" s="113">
        <v>2.045</v>
      </c>
      <c r="K171" s="112" t="s">
        <v>213</v>
      </c>
      <c r="L171" s="113">
        <v>0.05</v>
      </c>
      <c r="M171" s="111">
        <v>197558</v>
      </c>
      <c r="N171" s="126">
        <v>200020</v>
      </c>
      <c r="O171" s="88">
        <f t="shared" si="10"/>
        <v>19056050</v>
      </c>
      <c r="P171" s="43"/>
      <c r="Q171" s="44"/>
      <c r="R171" s="30"/>
      <c r="S171" s="43"/>
      <c r="T171" s="43"/>
      <c r="U171" s="43"/>
      <c r="V171" s="43"/>
      <c r="W171" s="43"/>
      <c r="X171" s="43"/>
      <c r="Y171" s="43"/>
      <c r="Z171" s="43"/>
      <c r="AA171" s="43"/>
      <c r="AB171" s="51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5"/>
    </row>
    <row r="172" spans="1:124" s="46" customFormat="1" ht="54" customHeight="1">
      <c r="A172" s="110" t="s">
        <v>337</v>
      </c>
      <c r="B172" s="108">
        <v>41177</v>
      </c>
      <c r="C172" s="109">
        <v>200000</v>
      </c>
      <c r="D172" s="110">
        <v>91</v>
      </c>
      <c r="E172" s="108">
        <f t="shared" si="8"/>
        <v>41269</v>
      </c>
      <c r="F172" s="110">
        <v>7</v>
      </c>
      <c r="G172" s="110">
        <v>5</v>
      </c>
      <c r="H172" s="111">
        <v>488000</v>
      </c>
      <c r="I172" s="111">
        <v>200010</v>
      </c>
      <c r="J172" s="113">
        <v>2.44</v>
      </c>
      <c r="K172" s="112" t="s">
        <v>338</v>
      </c>
      <c r="L172" s="113">
        <v>0.049</v>
      </c>
      <c r="M172" s="111">
        <v>197596</v>
      </c>
      <c r="N172" s="126">
        <v>200010</v>
      </c>
      <c r="O172" s="88">
        <f t="shared" si="10"/>
        <v>19256060</v>
      </c>
      <c r="P172" s="43"/>
      <c r="Q172" s="44"/>
      <c r="R172" s="30"/>
      <c r="S172" s="43"/>
      <c r="T172" s="43"/>
      <c r="U172" s="43"/>
      <c r="V172" s="43"/>
      <c r="W172" s="43"/>
      <c r="X172" s="45"/>
      <c r="AB172" s="47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5"/>
    </row>
    <row r="173" spans="1:124" s="46" customFormat="1" ht="54" customHeight="1">
      <c r="A173" s="110" t="s">
        <v>339</v>
      </c>
      <c r="B173" s="108">
        <v>41191</v>
      </c>
      <c r="C173" s="109">
        <v>200000</v>
      </c>
      <c r="D173" s="110">
        <v>91</v>
      </c>
      <c r="E173" s="108">
        <f t="shared" si="8"/>
        <v>41283</v>
      </c>
      <c r="F173" s="110">
        <v>4</v>
      </c>
      <c r="G173" s="110">
        <v>4</v>
      </c>
      <c r="H173" s="111">
        <v>309000</v>
      </c>
      <c r="I173" s="111">
        <v>200010</v>
      </c>
      <c r="J173" s="113">
        <v>1.545</v>
      </c>
      <c r="K173" s="112" t="s">
        <v>541</v>
      </c>
      <c r="L173" s="113">
        <v>0.05</v>
      </c>
      <c r="M173" s="111">
        <v>197548</v>
      </c>
      <c r="N173" s="126">
        <v>200010</v>
      </c>
      <c r="O173" s="88">
        <f t="shared" si="10"/>
        <v>19456070</v>
      </c>
      <c r="P173" s="43"/>
      <c r="Q173" s="44"/>
      <c r="R173" s="30"/>
      <c r="S173" s="43"/>
      <c r="T173" s="43"/>
      <c r="U173" s="43"/>
      <c r="V173" s="43"/>
      <c r="W173" s="43"/>
      <c r="X173" s="45"/>
      <c r="AB173" s="47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5"/>
    </row>
    <row r="174" spans="1:124" s="46" customFormat="1" ht="54" customHeight="1">
      <c r="A174" s="110" t="s">
        <v>340</v>
      </c>
      <c r="B174" s="108">
        <v>41205</v>
      </c>
      <c r="C174" s="109">
        <v>200000</v>
      </c>
      <c r="D174" s="200">
        <v>91</v>
      </c>
      <c r="E174" s="108">
        <f t="shared" si="8"/>
        <v>41297</v>
      </c>
      <c r="F174" s="201">
        <v>1</v>
      </c>
      <c r="G174" s="110">
        <v>1</v>
      </c>
      <c r="H174" s="111">
        <v>60000</v>
      </c>
      <c r="I174" s="111">
        <v>60000</v>
      </c>
      <c r="J174" s="113">
        <v>0.3</v>
      </c>
      <c r="K174" s="112" t="s">
        <v>341</v>
      </c>
      <c r="L174" s="113">
        <v>0.045</v>
      </c>
      <c r="M174" s="111">
        <v>59335</v>
      </c>
      <c r="N174" s="111">
        <v>60000</v>
      </c>
      <c r="O174" s="88">
        <f t="shared" si="10"/>
        <v>19516070</v>
      </c>
      <c r="P174" s="43"/>
      <c r="Q174" s="44"/>
      <c r="R174" s="30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5"/>
    </row>
    <row r="175" spans="1:124" s="49" customFormat="1" ht="54" customHeight="1">
      <c r="A175" s="85" t="s">
        <v>342</v>
      </c>
      <c r="B175" s="86">
        <v>41219</v>
      </c>
      <c r="C175" s="87"/>
      <c r="D175" s="85">
        <v>91</v>
      </c>
      <c r="E175" s="86">
        <f t="shared" si="8"/>
        <v>41311</v>
      </c>
      <c r="F175" s="85"/>
      <c r="G175" s="85" t="s">
        <v>240</v>
      </c>
      <c r="H175" s="88"/>
      <c r="I175" s="88" t="s">
        <v>240</v>
      </c>
      <c r="J175" s="90"/>
      <c r="K175" s="89" t="s">
        <v>240</v>
      </c>
      <c r="L175" s="90"/>
      <c r="M175" s="88"/>
      <c r="N175" s="123"/>
      <c r="O175" s="88">
        <f t="shared" si="10"/>
        <v>19516070</v>
      </c>
      <c r="P175" s="43"/>
      <c r="Q175" s="44"/>
      <c r="R175" s="30"/>
      <c r="S175" s="43"/>
      <c r="T175" s="43"/>
      <c r="U175" s="43"/>
      <c r="V175" s="43"/>
      <c r="W175" s="43"/>
      <c r="X175" s="43"/>
      <c r="Y175" s="43"/>
      <c r="Z175" s="48"/>
      <c r="AB175" s="50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8"/>
    </row>
    <row r="176" spans="1:124" s="49" customFormat="1" ht="54" customHeight="1">
      <c r="A176" s="85" t="s">
        <v>343</v>
      </c>
      <c r="B176" s="86">
        <v>41233</v>
      </c>
      <c r="C176" s="87">
        <v>200000</v>
      </c>
      <c r="D176" s="85">
        <v>91</v>
      </c>
      <c r="E176" s="86">
        <f aca="true" t="shared" si="11" ref="E176:E188">B176+92</f>
        <v>41325</v>
      </c>
      <c r="F176" s="85">
        <v>6</v>
      </c>
      <c r="G176" s="85">
        <v>5</v>
      </c>
      <c r="H176" s="88">
        <v>353000</v>
      </c>
      <c r="I176" s="88">
        <v>200010</v>
      </c>
      <c r="J176" s="90">
        <v>1.765</v>
      </c>
      <c r="K176" s="89" t="s">
        <v>344</v>
      </c>
      <c r="L176" s="90">
        <v>0.05</v>
      </c>
      <c r="M176" s="88">
        <v>197548</v>
      </c>
      <c r="N176" s="88">
        <v>200010</v>
      </c>
      <c r="O176" s="88">
        <f t="shared" si="10"/>
        <v>19716080</v>
      </c>
      <c r="P176" s="43"/>
      <c r="Q176" s="44"/>
      <c r="R176" s="30"/>
      <c r="S176" s="43"/>
      <c r="T176" s="43"/>
      <c r="U176" s="43"/>
      <c r="V176" s="43"/>
      <c r="W176" s="43"/>
      <c r="X176" s="43"/>
      <c r="Y176" s="43"/>
      <c r="Z176" s="48"/>
      <c r="AB176" s="50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8"/>
    </row>
    <row r="177" spans="1:124" s="49" customFormat="1" ht="54" customHeight="1">
      <c r="A177" s="85" t="s">
        <v>345</v>
      </c>
      <c r="B177" s="86">
        <v>41247</v>
      </c>
      <c r="C177" s="87">
        <v>200000</v>
      </c>
      <c r="D177" s="85">
        <v>91</v>
      </c>
      <c r="E177" s="86">
        <f t="shared" si="11"/>
        <v>41339</v>
      </c>
      <c r="F177" s="85">
        <v>5</v>
      </c>
      <c r="G177" s="85">
        <v>4</v>
      </c>
      <c r="H177" s="88">
        <v>381000</v>
      </c>
      <c r="I177" s="88">
        <v>200020</v>
      </c>
      <c r="J177" s="90">
        <v>1.905</v>
      </c>
      <c r="K177" s="89" t="s">
        <v>346</v>
      </c>
      <c r="L177" s="90">
        <v>0.05</v>
      </c>
      <c r="M177" s="88">
        <v>197558</v>
      </c>
      <c r="N177" s="88">
        <v>200020</v>
      </c>
      <c r="O177" s="88">
        <f t="shared" si="10"/>
        <v>19916100</v>
      </c>
      <c r="P177" s="43"/>
      <c r="Q177" s="44"/>
      <c r="R177" s="30"/>
      <c r="S177" s="43"/>
      <c r="T177" s="43"/>
      <c r="U177" s="43"/>
      <c r="V177" s="43"/>
      <c r="W177" s="43"/>
      <c r="X177" s="43"/>
      <c r="Y177" s="43"/>
      <c r="Z177" s="48"/>
      <c r="AB177" s="50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8"/>
    </row>
    <row r="178" spans="1:124" s="49" customFormat="1" ht="54" customHeight="1">
      <c r="A178" s="85" t="s">
        <v>347</v>
      </c>
      <c r="B178" s="86">
        <v>41261</v>
      </c>
      <c r="C178" s="87">
        <v>200000</v>
      </c>
      <c r="D178" s="85">
        <v>91</v>
      </c>
      <c r="E178" s="86">
        <f t="shared" si="11"/>
        <v>41353</v>
      </c>
      <c r="F178" s="85">
        <v>4</v>
      </c>
      <c r="G178" s="85">
        <v>4</v>
      </c>
      <c r="H178" s="88">
        <v>90000</v>
      </c>
      <c r="I178" s="88">
        <v>90000</v>
      </c>
      <c r="J178" s="90">
        <v>0.45</v>
      </c>
      <c r="K178" s="89" t="s">
        <v>348</v>
      </c>
      <c r="L178" s="90">
        <v>0.053</v>
      </c>
      <c r="M178" s="88">
        <v>88826</v>
      </c>
      <c r="N178" s="88">
        <v>90000</v>
      </c>
      <c r="O178" s="88">
        <f t="shared" si="10"/>
        <v>20006100</v>
      </c>
      <c r="P178" s="43"/>
      <c r="Q178" s="44"/>
      <c r="R178" s="30"/>
      <c r="S178" s="43"/>
      <c r="T178" s="43"/>
      <c r="U178" s="43"/>
      <c r="V178" s="43"/>
      <c r="W178" s="43"/>
      <c r="X178" s="43"/>
      <c r="Y178" s="43"/>
      <c r="Z178" s="48"/>
      <c r="AB178" s="50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8"/>
    </row>
    <row r="179" spans="1:124" s="49" customFormat="1" ht="54" customHeight="1">
      <c r="A179" s="85" t="s">
        <v>349</v>
      </c>
      <c r="B179" s="86">
        <v>41282</v>
      </c>
      <c r="C179" s="87">
        <v>200000</v>
      </c>
      <c r="D179" s="85">
        <v>91</v>
      </c>
      <c r="E179" s="86">
        <f t="shared" si="11"/>
        <v>41374</v>
      </c>
      <c r="F179" s="252" t="s">
        <v>350</v>
      </c>
      <c r="G179" s="253"/>
      <c r="H179" s="253"/>
      <c r="I179" s="254"/>
      <c r="J179" s="90"/>
      <c r="K179" s="263" t="s">
        <v>240</v>
      </c>
      <c r="L179" s="264"/>
      <c r="M179" s="265"/>
      <c r="N179" s="88"/>
      <c r="O179" s="88">
        <f t="shared" si="10"/>
        <v>20006100</v>
      </c>
      <c r="P179" s="43"/>
      <c r="Q179" s="44"/>
      <c r="R179" s="30"/>
      <c r="S179" s="43"/>
      <c r="T179" s="43"/>
      <c r="U179" s="43"/>
      <c r="V179" s="43"/>
      <c r="W179" s="43"/>
      <c r="X179" s="43"/>
      <c r="Y179" s="43"/>
      <c r="Z179" s="48"/>
      <c r="AB179" s="50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8"/>
    </row>
    <row r="180" spans="1:124" s="49" customFormat="1" ht="54" customHeight="1">
      <c r="A180" s="85" t="s">
        <v>351</v>
      </c>
      <c r="B180" s="86">
        <v>41296</v>
      </c>
      <c r="C180" s="87">
        <v>200000</v>
      </c>
      <c r="D180" s="85">
        <v>91</v>
      </c>
      <c r="E180" s="86">
        <f t="shared" si="11"/>
        <v>41388</v>
      </c>
      <c r="F180" s="85">
        <v>2</v>
      </c>
      <c r="G180" s="85">
        <v>2</v>
      </c>
      <c r="H180" s="85">
        <v>103000</v>
      </c>
      <c r="I180" s="85">
        <v>103000</v>
      </c>
      <c r="J180" s="90">
        <v>0.053</v>
      </c>
      <c r="K180" s="89" t="s">
        <v>348</v>
      </c>
      <c r="L180" s="90">
        <v>0.053</v>
      </c>
      <c r="M180" s="88">
        <v>101657</v>
      </c>
      <c r="N180" s="88">
        <v>103000</v>
      </c>
      <c r="O180" s="88">
        <f t="shared" si="10"/>
        <v>20109100</v>
      </c>
      <c r="P180" s="43"/>
      <c r="Q180" s="44"/>
      <c r="R180" s="30"/>
      <c r="S180" s="43"/>
      <c r="T180" s="43"/>
      <c r="U180" s="43"/>
      <c r="V180" s="43"/>
      <c r="W180" s="43"/>
      <c r="X180" s="43"/>
      <c r="Y180" s="43"/>
      <c r="Z180" s="48"/>
      <c r="AB180" s="50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8"/>
    </row>
    <row r="181" spans="1:124" s="49" customFormat="1" ht="54" customHeight="1">
      <c r="A181" s="85" t="s">
        <v>352</v>
      </c>
      <c r="B181" s="86">
        <v>41310</v>
      </c>
      <c r="C181" s="87">
        <v>200000</v>
      </c>
      <c r="D181" s="85">
        <v>91</v>
      </c>
      <c r="E181" s="86">
        <f t="shared" si="11"/>
        <v>41402</v>
      </c>
      <c r="F181" s="85">
        <v>2</v>
      </c>
      <c r="G181" s="85">
        <v>2</v>
      </c>
      <c r="H181" s="85">
        <v>75000</v>
      </c>
      <c r="I181" s="85">
        <v>75000</v>
      </c>
      <c r="J181" s="90">
        <v>0.375</v>
      </c>
      <c r="K181" s="89" t="s">
        <v>353</v>
      </c>
      <c r="L181" s="90">
        <v>0.089</v>
      </c>
      <c r="M181" s="88">
        <v>73372</v>
      </c>
      <c r="N181" s="88">
        <v>75000</v>
      </c>
      <c r="O181" s="88">
        <f t="shared" si="10"/>
        <v>20184100</v>
      </c>
      <c r="P181" s="43"/>
      <c r="Q181" s="44"/>
      <c r="R181" s="30"/>
      <c r="S181" s="43"/>
      <c r="T181" s="43"/>
      <c r="U181" s="43"/>
      <c r="V181" s="43"/>
      <c r="W181" s="43"/>
      <c r="X181" s="43"/>
      <c r="Y181" s="43"/>
      <c r="Z181" s="48"/>
      <c r="AB181" s="50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8"/>
    </row>
    <row r="182" spans="1:124" s="49" customFormat="1" ht="54" customHeight="1">
      <c r="A182" s="85" t="s">
        <v>354</v>
      </c>
      <c r="B182" s="86">
        <v>41324</v>
      </c>
      <c r="C182" s="87">
        <v>200000</v>
      </c>
      <c r="D182" s="85">
        <v>91</v>
      </c>
      <c r="E182" s="86">
        <f t="shared" si="11"/>
        <v>41416</v>
      </c>
      <c r="F182" s="85">
        <v>9</v>
      </c>
      <c r="G182" s="85">
        <v>7</v>
      </c>
      <c r="H182" s="88">
        <v>360000</v>
      </c>
      <c r="I182" s="88">
        <v>200010</v>
      </c>
      <c r="J182" s="90">
        <v>1.8</v>
      </c>
      <c r="K182" s="89" t="s">
        <v>357</v>
      </c>
      <c r="L182" s="90">
        <v>0.05</v>
      </c>
      <c r="M182" s="88">
        <v>197548</v>
      </c>
      <c r="N182" s="88">
        <v>200010</v>
      </c>
      <c r="O182" s="88">
        <f t="shared" si="10"/>
        <v>20384110</v>
      </c>
      <c r="P182" s="43"/>
      <c r="Q182" s="44"/>
      <c r="R182" s="30"/>
      <c r="S182" s="43"/>
      <c r="T182" s="43"/>
      <c r="U182" s="43"/>
      <c r="V182" s="43"/>
      <c r="W182" s="43"/>
      <c r="X182" s="43"/>
      <c r="Y182" s="43"/>
      <c r="Z182" s="48"/>
      <c r="AB182" s="50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8"/>
    </row>
    <row r="183" spans="1:124" s="46" customFormat="1" ht="54" customHeight="1">
      <c r="A183" s="110" t="s">
        <v>355</v>
      </c>
      <c r="B183" s="108">
        <v>41338</v>
      </c>
      <c r="C183" s="109">
        <v>200000</v>
      </c>
      <c r="D183" s="110">
        <v>91</v>
      </c>
      <c r="E183" s="108">
        <f t="shared" si="11"/>
        <v>41430</v>
      </c>
      <c r="F183" s="110">
        <v>6</v>
      </c>
      <c r="G183" s="110">
        <v>3</v>
      </c>
      <c r="H183" s="111">
        <v>403000</v>
      </c>
      <c r="I183" s="111">
        <v>200010</v>
      </c>
      <c r="J183" s="113">
        <v>2.015</v>
      </c>
      <c r="K183" s="112" t="s">
        <v>356</v>
      </c>
      <c r="L183" s="113">
        <v>0.049</v>
      </c>
      <c r="M183" s="111">
        <v>197596</v>
      </c>
      <c r="N183" s="111">
        <v>200010</v>
      </c>
      <c r="O183" s="88">
        <f t="shared" si="10"/>
        <v>20584120</v>
      </c>
      <c r="P183" s="43"/>
      <c r="Q183" s="44"/>
      <c r="R183" s="30"/>
      <c r="S183" s="43"/>
      <c r="T183" s="43"/>
      <c r="U183" s="43"/>
      <c r="V183" s="43"/>
      <c r="W183" s="43"/>
      <c r="X183" s="43"/>
      <c r="Y183" s="43"/>
      <c r="Z183" s="45"/>
      <c r="AB183" s="47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5"/>
    </row>
    <row r="184" spans="1:124" s="46" customFormat="1" ht="54" customHeight="1">
      <c r="A184" s="110" t="s">
        <v>358</v>
      </c>
      <c r="B184" s="108">
        <v>41352</v>
      </c>
      <c r="C184" s="109">
        <v>200000</v>
      </c>
      <c r="D184" s="110">
        <v>91</v>
      </c>
      <c r="E184" s="108">
        <f t="shared" si="11"/>
        <v>41444</v>
      </c>
      <c r="F184" s="110">
        <v>6</v>
      </c>
      <c r="G184" s="110">
        <v>5</v>
      </c>
      <c r="H184" s="111">
        <v>349000</v>
      </c>
      <c r="I184" s="111">
        <v>200000</v>
      </c>
      <c r="J184" s="113">
        <v>1.745</v>
      </c>
      <c r="K184" s="112" t="s">
        <v>359</v>
      </c>
      <c r="L184" s="113">
        <v>0.05</v>
      </c>
      <c r="M184" s="111">
        <v>197538</v>
      </c>
      <c r="N184" s="111">
        <v>200000</v>
      </c>
      <c r="O184" s="88">
        <f t="shared" si="10"/>
        <v>20784120</v>
      </c>
      <c r="P184" s="43"/>
      <c r="Q184" s="44"/>
      <c r="R184" s="30"/>
      <c r="S184" s="43"/>
      <c r="T184" s="43"/>
      <c r="U184" s="43"/>
      <c r="V184" s="43"/>
      <c r="W184" s="43"/>
      <c r="X184" s="43"/>
      <c r="Y184" s="43"/>
      <c r="Z184" s="45"/>
      <c r="AB184" s="47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5"/>
    </row>
    <row r="185" spans="1:124" s="46" customFormat="1" ht="54" customHeight="1">
      <c r="A185" s="110" t="s">
        <v>360</v>
      </c>
      <c r="B185" s="108">
        <v>41366</v>
      </c>
      <c r="C185" s="109">
        <v>200000</v>
      </c>
      <c r="D185" s="110">
        <v>91</v>
      </c>
      <c r="E185" s="108">
        <f t="shared" si="11"/>
        <v>41458</v>
      </c>
      <c r="F185" s="110">
        <v>7</v>
      </c>
      <c r="G185" s="110">
        <v>3</v>
      </c>
      <c r="H185" s="111">
        <v>499000</v>
      </c>
      <c r="I185" s="111">
        <v>200000</v>
      </c>
      <c r="J185" s="113">
        <v>2.495</v>
      </c>
      <c r="K185" s="112" t="s">
        <v>361</v>
      </c>
      <c r="L185" s="113">
        <v>0.046</v>
      </c>
      <c r="M185" s="111">
        <v>197732</v>
      </c>
      <c r="N185" s="111">
        <v>200000</v>
      </c>
      <c r="O185" s="88">
        <f aca="true" t="shared" si="12" ref="O185:O199">O184+N185</f>
        <v>20984120</v>
      </c>
      <c r="P185" s="43"/>
      <c r="Q185" s="44"/>
      <c r="R185" s="30"/>
      <c r="S185" s="43"/>
      <c r="T185" s="43"/>
      <c r="U185" s="43"/>
      <c r="V185" s="43"/>
      <c r="W185" s="43"/>
      <c r="X185" s="43"/>
      <c r="Y185" s="43"/>
      <c r="Z185" s="45"/>
      <c r="AB185" s="47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5"/>
    </row>
    <row r="186" spans="1:124" s="49" customFormat="1" ht="54" customHeight="1">
      <c r="A186" s="85" t="s">
        <v>362</v>
      </c>
      <c r="B186" s="86">
        <v>41380</v>
      </c>
      <c r="C186" s="87">
        <v>200000</v>
      </c>
      <c r="D186" s="85">
        <v>91</v>
      </c>
      <c r="E186" s="86">
        <f t="shared" si="11"/>
        <v>41472</v>
      </c>
      <c r="F186" s="85">
        <v>3</v>
      </c>
      <c r="G186" s="85">
        <v>3</v>
      </c>
      <c r="H186" s="88">
        <v>307000</v>
      </c>
      <c r="I186" s="88">
        <v>200010</v>
      </c>
      <c r="J186" s="90">
        <v>1.535</v>
      </c>
      <c r="K186" s="89" t="s">
        <v>363</v>
      </c>
      <c r="L186" s="90">
        <v>0.048</v>
      </c>
      <c r="M186" s="88">
        <v>197644</v>
      </c>
      <c r="N186" s="88">
        <v>200010</v>
      </c>
      <c r="O186" s="88">
        <f t="shared" si="12"/>
        <v>21184130</v>
      </c>
      <c r="P186" s="43"/>
      <c r="Q186" s="44"/>
      <c r="R186" s="30"/>
      <c r="S186" s="43"/>
      <c r="T186" s="43"/>
      <c r="U186" s="43"/>
      <c r="V186" s="43"/>
      <c r="W186" s="43"/>
      <c r="X186" s="43"/>
      <c r="Y186" s="43"/>
      <c r="Z186" s="45"/>
      <c r="AA186" s="46"/>
      <c r="AB186" s="50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8"/>
    </row>
    <row r="187" spans="1:124" s="46" customFormat="1" ht="54" customHeight="1">
      <c r="A187" s="110" t="s">
        <v>364</v>
      </c>
      <c r="B187" s="108">
        <v>41394</v>
      </c>
      <c r="C187" s="109">
        <v>200000</v>
      </c>
      <c r="D187" s="110">
        <v>91</v>
      </c>
      <c r="E187" s="108">
        <f t="shared" si="11"/>
        <v>41486</v>
      </c>
      <c r="F187" s="110">
        <v>6</v>
      </c>
      <c r="G187" s="110">
        <v>5</v>
      </c>
      <c r="H187" s="111">
        <v>495000</v>
      </c>
      <c r="I187" s="111">
        <v>200000</v>
      </c>
      <c r="J187" s="113">
        <v>2.475</v>
      </c>
      <c r="K187" s="112" t="s">
        <v>365</v>
      </c>
      <c r="L187" s="113">
        <v>0.048</v>
      </c>
      <c r="M187" s="111">
        <v>197634</v>
      </c>
      <c r="N187" s="111">
        <v>200000</v>
      </c>
      <c r="O187" s="88">
        <f t="shared" si="12"/>
        <v>21384130</v>
      </c>
      <c r="P187" s="43"/>
      <c r="Q187" s="44"/>
      <c r="R187" s="30"/>
      <c r="S187" s="43"/>
      <c r="T187" s="43"/>
      <c r="U187" s="43"/>
      <c r="V187" s="43"/>
      <c r="W187" s="43"/>
      <c r="X187" s="43"/>
      <c r="Y187" s="43"/>
      <c r="Z187" s="43"/>
      <c r="AA187" s="43"/>
      <c r="AB187" s="51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5"/>
    </row>
    <row r="188" spans="1:124" s="49" customFormat="1" ht="54" customHeight="1">
      <c r="A188" s="85" t="s">
        <v>366</v>
      </c>
      <c r="B188" s="86">
        <v>41408</v>
      </c>
      <c r="C188" s="87">
        <v>200000</v>
      </c>
      <c r="D188" s="85">
        <v>91</v>
      </c>
      <c r="E188" s="86">
        <f t="shared" si="11"/>
        <v>41500</v>
      </c>
      <c r="F188" s="85">
        <v>7</v>
      </c>
      <c r="G188" s="85">
        <v>5</v>
      </c>
      <c r="H188" s="88">
        <v>477000</v>
      </c>
      <c r="I188" s="88">
        <v>200020</v>
      </c>
      <c r="J188" s="90">
        <v>2.385</v>
      </c>
      <c r="K188" s="89" t="s">
        <v>367</v>
      </c>
      <c r="L188" s="90">
        <v>0.046</v>
      </c>
      <c r="M188" s="88">
        <v>197752</v>
      </c>
      <c r="N188" s="88">
        <v>200020</v>
      </c>
      <c r="O188" s="88">
        <f t="shared" si="12"/>
        <v>21584150</v>
      </c>
      <c r="P188" s="43"/>
      <c r="Q188" s="44"/>
      <c r="R188" s="30"/>
      <c r="S188" s="43"/>
      <c r="T188" s="43"/>
      <c r="U188" s="43"/>
      <c r="V188" s="43"/>
      <c r="W188" s="43"/>
      <c r="X188" s="43"/>
      <c r="Y188" s="43"/>
      <c r="Z188" s="43"/>
      <c r="AA188" s="43"/>
      <c r="AB188" s="5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8"/>
    </row>
    <row r="189" spans="1:124" s="46" customFormat="1" ht="54" customHeight="1">
      <c r="A189" s="110" t="s">
        <v>368</v>
      </c>
      <c r="B189" s="108">
        <v>41422</v>
      </c>
      <c r="C189" s="109">
        <v>200000</v>
      </c>
      <c r="D189" s="110">
        <v>91</v>
      </c>
      <c r="E189" s="108">
        <f aca="true" t="shared" si="13" ref="E189:E205">B189+92</f>
        <v>41514</v>
      </c>
      <c r="F189" s="110">
        <v>5</v>
      </c>
      <c r="G189" s="110">
        <v>5</v>
      </c>
      <c r="H189" s="111">
        <v>180000</v>
      </c>
      <c r="I189" s="111">
        <v>180000</v>
      </c>
      <c r="J189" s="113">
        <v>0.9</v>
      </c>
      <c r="K189" s="112" t="s">
        <v>370</v>
      </c>
      <c r="L189" s="113">
        <v>0.05</v>
      </c>
      <c r="M189" s="111">
        <v>177784</v>
      </c>
      <c r="N189" s="111">
        <v>180000</v>
      </c>
      <c r="O189" s="88">
        <f t="shared" si="12"/>
        <v>21764150</v>
      </c>
      <c r="P189" s="43"/>
      <c r="Q189" s="44"/>
      <c r="R189" s="30"/>
      <c r="S189" s="43"/>
      <c r="T189" s="43"/>
      <c r="U189" s="43"/>
      <c r="V189" s="43"/>
      <c r="W189" s="43"/>
      <c r="X189" s="43"/>
      <c r="Y189" s="43"/>
      <c r="Z189" s="43"/>
      <c r="AA189" s="43"/>
      <c r="AB189" s="51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5"/>
    </row>
    <row r="190" spans="1:124" s="46" customFormat="1" ht="54" customHeight="1">
      <c r="A190" s="110" t="s">
        <v>369</v>
      </c>
      <c r="B190" s="108">
        <v>41436</v>
      </c>
      <c r="C190" s="109">
        <v>200000</v>
      </c>
      <c r="D190" s="110">
        <v>91</v>
      </c>
      <c r="E190" s="108">
        <f t="shared" si="13"/>
        <v>41528</v>
      </c>
      <c r="F190" s="110">
        <v>5</v>
      </c>
      <c r="G190" s="110">
        <v>4</v>
      </c>
      <c r="H190" s="111">
        <v>312000</v>
      </c>
      <c r="I190" s="111">
        <v>200000</v>
      </c>
      <c r="J190" s="113">
        <v>1.56</v>
      </c>
      <c r="K190" s="112" t="s">
        <v>371</v>
      </c>
      <c r="L190" s="113">
        <v>0.051</v>
      </c>
      <c r="M190" s="111">
        <v>197488</v>
      </c>
      <c r="N190" s="111">
        <v>200000</v>
      </c>
      <c r="O190" s="88">
        <f t="shared" si="12"/>
        <v>21964150</v>
      </c>
      <c r="P190" s="43"/>
      <c r="Q190" s="44"/>
      <c r="R190" s="30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5"/>
    </row>
    <row r="191" spans="1:124" s="49" customFormat="1" ht="54" customHeight="1">
      <c r="A191" s="85" t="s">
        <v>372</v>
      </c>
      <c r="B191" s="86">
        <v>41450</v>
      </c>
      <c r="C191" s="87">
        <v>200000</v>
      </c>
      <c r="D191" s="85">
        <v>91</v>
      </c>
      <c r="E191" s="86">
        <f t="shared" si="13"/>
        <v>41542</v>
      </c>
      <c r="F191" s="85">
        <v>5</v>
      </c>
      <c r="G191" s="85">
        <v>5</v>
      </c>
      <c r="H191" s="88">
        <v>242500</v>
      </c>
      <c r="I191" s="88">
        <v>200000</v>
      </c>
      <c r="J191" s="90">
        <v>1.2125</v>
      </c>
      <c r="K191" s="89" t="s">
        <v>373</v>
      </c>
      <c r="L191" s="90">
        <v>0.08</v>
      </c>
      <c r="M191" s="88">
        <v>196088</v>
      </c>
      <c r="N191" s="88">
        <v>200000</v>
      </c>
      <c r="O191" s="88">
        <f>O190+N191</f>
        <v>22164150</v>
      </c>
      <c r="P191" s="43"/>
      <c r="Q191" s="44"/>
      <c r="R191" s="30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8"/>
    </row>
    <row r="192" spans="1:124" s="46" customFormat="1" ht="54" customHeight="1">
      <c r="A192" s="110" t="s">
        <v>374</v>
      </c>
      <c r="B192" s="108">
        <v>41464</v>
      </c>
      <c r="C192" s="109">
        <v>200000</v>
      </c>
      <c r="D192" s="110">
        <v>91</v>
      </c>
      <c r="E192" s="108">
        <f t="shared" si="13"/>
        <v>41556</v>
      </c>
      <c r="F192" s="110"/>
      <c r="G192" s="258" t="s">
        <v>350</v>
      </c>
      <c r="H192" s="248"/>
      <c r="I192" s="248"/>
      <c r="J192" s="259"/>
      <c r="K192" s="112"/>
      <c r="L192" s="113"/>
      <c r="M192" s="111"/>
      <c r="N192" s="111"/>
      <c r="O192" s="88">
        <f t="shared" si="12"/>
        <v>22164150</v>
      </c>
      <c r="P192" s="43"/>
      <c r="Q192" s="44"/>
      <c r="R192" s="30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5"/>
    </row>
    <row r="193" spans="1:124" s="46" customFormat="1" ht="54" customHeight="1">
      <c r="A193" s="110" t="s">
        <v>375</v>
      </c>
      <c r="B193" s="108">
        <v>41478</v>
      </c>
      <c r="C193" s="109">
        <v>200000</v>
      </c>
      <c r="D193" s="110">
        <v>91</v>
      </c>
      <c r="E193" s="108">
        <f t="shared" si="13"/>
        <v>41570</v>
      </c>
      <c r="F193" s="110"/>
      <c r="G193" s="262" t="s">
        <v>350</v>
      </c>
      <c r="H193" s="262"/>
      <c r="I193" s="262"/>
      <c r="J193" s="262"/>
      <c r="K193" s="112"/>
      <c r="L193" s="113"/>
      <c r="M193" s="111"/>
      <c r="N193" s="111"/>
      <c r="O193" s="88">
        <f t="shared" si="12"/>
        <v>22164150</v>
      </c>
      <c r="P193" s="43"/>
      <c r="Q193" s="44"/>
      <c r="R193" s="30"/>
      <c r="S193" s="43"/>
      <c r="T193" s="43"/>
      <c r="U193" s="43"/>
      <c r="V193" s="43"/>
      <c r="W193" s="43"/>
      <c r="X193" s="43"/>
      <c r="Y193" s="43"/>
      <c r="Z193" s="43"/>
      <c r="AA193" s="45"/>
      <c r="AB193" s="47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5"/>
    </row>
    <row r="194" spans="1:124" s="49" customFormat="1" ht="54" customHeight="1">
      <c r="A194" s="110" t="s">
        <v>382</v>
      </c>
      <c r="B194" s="108">
        <v>41492</v>
      </c>
      <c r="C194" s="109">
        <v>200000</v>
      </c>
      <c r="D194" s="110">
        <v>91</v>
      </c>
      <c r="E194" s="108">
        <f t="shared" si="13"/>
        <v>41584</v>
      </c>
      <c r="F194" s="85"/>
      <c r="G194" s="262" t="s">
        <v>350</v>
      </c>
      <c r="H194" s="262"/>
      <c r="I194" s="262"/>
      <c r="J194" s="262"/>
      <c r="K194" s="89"/>
      <c r="L194" s="90"/>
      <c r="M194" s="88"/>
      <c r="N194" s="88"/>
      <c r="O194" s="88">
        <f t="shared" si="12"/>
        <v>22164150</v>
      </c>
      <c r="P194" s="43"/>
      <c r="Q194" s="44"/>
      <c r="R194" s="30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8"/>
    </row>
    <row r="195" spans="1:124" s="46" customFormat="1" ht="54" customHeight="1">
      <c r="A195" s="85" t="s">
        <v>381</v>
      </c>
      <c r="B195" s="86">
        <v>41506</v>
      </c>
      <c r="C195" s="87">
        <v>200000</v>
      </c>
      <c r="D195" s="85">
        <v>91</v>
      </c>
      <c r="E195" s="86">
        <f t="shared" si="13"/>
        <v>41598</v>
      </c>
      <c r="F195" s="85"/>
      <c r="G195" s="255" t="s">
        <v>350</v>
      </c>
      <c r="H195" s="255"/>
      <c r="I195" s="255"/>
      <c r="J195" s="255"/>
      <c r="K195" s="89"/>
      <c r="L195" s="90"/>
      <c r="M195" s="88"/>
      <c r="N195" s="88"/>
      <c r="O195" s="88">
        <f t="shared" si="12"/>
        <v>22164150</v>
      </c>
      <c r="P195" s="43"/>
      <c r="Q195" s="44"/>
      <c r="R195" s="30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5"/>
    </row>
    <row r="196" spans="1:137" s="46" customFormat="1" ht="54" customHeight="1">
      <c r="A196" s="85" t="s">
        <v>380</v>
      </c>
      <c r="B196" s="86">
        <v>41520</v>
      </c>
      <c r="C196" s="87">
        <v>200000</v>
      </c>
      <c r="D196" s="85">
        <v>91</v>
      </c>
      <c r="E196" s="86">
        <f t="shared" si="13"/>
        <v>41612</v>
      </c>
      <c r="F196" s="85"/>
      <c r="G196" s="255" t="s">
        <v>350</v>
      </c>
      <c r="H196" s="255"/>
      <c r="I196" s="255"/>
      <c r="J196" s="255"/>
      <c r="K196" s="89"/>
      <c r="L196" s="90"/>
      <c r="M196" s="88"/>
      <c r="N196" s="88"/>
      <c r="O196" s="88">
        <f t="shared" si="12"/>
        <v>22164150</v>
      </c>
      <c r="P196" s="43"/>
      <c r="Q196" s="44"/>
      <c r="R196" s="30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</row>
    <row r="197" spans="1:137" s="46" customFormat="1" ht="54" customHeight="1">
      <c r="A197" s="85" t="s">
        <v>378</v>
      </c>
      <c r="B197" s="86">
        <v>41534</v>
      </c>
      <c r="C197" s="87">
        <v>200000</v>
      </c>
      <c r="D197" s="85">
        <v>91</v>
      </c>
      <c r="E197" s="86">
        <f t="shared" si="13"/>
        <v>41626</v>
      </c>
      <c r="F197" s="85">
        <v>6</v>
      </c>
      <c r="G197" s="85">
        <v>3</v>
      </c>
      <c r="H197" s="88">
        <v>376240</v>
      </c>
      <c r="I197" s="88">
        <v>200000</v>
      </c>
      <c r="J197" s="90">
        <v>1.8812</v>
      </c>
      <c r="K197" s="89" t="s">
        <v>376</v>
      </c>
      <c r="L197" s="90">
        <v>0.049</v>
      </c>
      <c r="M197" s="88">
        <v>197768</v>
      </c>
      <c r="N197" s="88">
        <v>200000</v>
      </c>
      <c r="O197" s="88">
        <f t="shared" si="12"/>
        <v>22364150</v>
      </c>
      <c r="P197" s="43"/>
      <c r="Q197" s="44"/>
      <c r="R197" s="30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</row>
    <row r="198" spans="1:137" s="22" customFormat="1" ht="52.5" customHeight="1">
      <c r="A198" s="85" t="s">
        <v>379</v>
      </c>
      <c r="B198" s="86">
        <v>41548</v>
      </c>
      <c r="C198" s="87">
        <v>200000</v>
      </c>
      <c r="D198" s="85">
        <v>91</v>
      </c>
      <c r="E198" s="86">
        <f t="shared" si="13"/>
        <v>41640</v>
      </c>
      <c r="F198" s="85">
        <v>4</v>
      </c>
      <c r="G198" s="85">
        <v>4</v>
      </c>
      <c r="H198" s="88">
        <v>179050</v>
      </c>
      <c r="I198" s="88">
        <v>179050</v>
      </c>
      <c r="J198" s="90">
        <v>0.8953</v>
      </c>
      <c r="K198" s="89" t="s">
        <v>377</v>
      </c>
      <c r="L198" s="90">
        <v>0.049</v>
      </c>
      <c r="M198" s="88">
        <v>177031</v>
      </c>
      <c r="N198" s="88">
        <v>179050</v>
      </c>
      <c r="O198" s="88">
        <f t="shared" si="12"/>
        <v>22543200</v>
      </c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</row>
    <row r="199" spans="1:137" s="22" customFormat="1" ht="52.5" customHeight="1">
      <c r="A199" s="85" t="s">
        <v>385</v>
      </c>
      <c r="B199" s="86" t="s">
        <v>383</v>
      </c>
      <c r="C199" s="86" t="s">
        <v>384</v>
      </c>
      <c r="D199" s="86" t="s">
        <v>384</v>
      </c>
      <c r="E199" s="86" t="s">
        <v>384</v>
      </c>
      <c r="F199" s="86" t="s">
        <v>384</v>
      </c>
      <c r="G199" s="86" t="s">
        <v>384</v>
      </c>
      <c r="H199" s="86" t="s">
        <v>384</v>
      </c>
      <c r="I199" s="86" t="s">
        <v>384</v>
      </c>
      <c r="J199" s="86" t="s">
        <v>384</v>
      </c>
      <c r="K199" s="86" t="s">
        <v>384</v>
      </c>
      <c r="L199" s="86" t="s">
        <v>384</v>
      </c>
      <c r="M199" s="86"/>
      <c r="N199" s="88">
        <v>0</v>
      </c>
      <c r="O199" s="88">
        <f t="shared" si="12"/>
        <v>22543200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</row>
    <row r="200" spans="1:15" s="20" customFormat="1" ht="52.5" customHeight="1">
      <c r="A200" s="110" t="s">
        <v>386</v>
      </c>
      <c r="B200" s="108">
        <v>41576</v>
      </c>
      <c r="C200" s="109">
        <v>200000</v>
      </c>
      <c r="D200" s="110">
        <v>91</v>
      </c>
      <c r="E200" s="86">
        <f t="shared" si="13"/>
        <v>41668</v>
      </c>
      <c r="F200" s="110">
        <v>5</v>
      </c>
      <c r="G200" s="110">
        <v>5</v>
      </c>
      <c r="H200" s="111">
        <v>235000</v>
      </c>
      <c r="I200" s="111">
        <v>200010</v>
      </c>
      <c r="J200" s="113">
        <v>1.175</v>
      </c>
      <c r="K200" s="108" t="s">
        <v>370</v>
      </c>
      <c r="L200" s="113">
        <v>0.049</v>
      </c>
      <c r="M200" s="111">
        <v>197724</v>
      </c>
      <c r="N200" s="111">
        <v>200010</v>
      </c>
      <c r="O200" s="88">
        <f aca="true" t="shared" si="14" ref="O200:O206">O199+N200</f>
        <v>22743210</v>
      </c>
    </row>
    <row r="201" spans="1:137" s="22" customFormat="1" ht="52.5" customHeight="1">
      <c r="A201" s="85" t="s">
        <v>387</v>
      </c>
      <c r="B201" s="86">
        <v>41590</v>
      </c>
      <c r="C201" s="87">
        <v>200000</v>
      </c>
      <c r="D201" s="85">
        <v>91</v>
      </c>
      <c r="E201" s="86">
        <f t="shared" si="13"/>
        <v>41682</v>
      </c>
      <c r="F201" s="85">
        <v>1</v>
      </c>
      <c r="G201" s="85">
        <v>1</v>
      </c>
      <c r="H201" s="88">
        <v>30000</v>
      </c>
      <c r="I201" s="88">
        <v>30000</v>
      </c>
      <c r="J201" s="90">
        <v>0.15</v>
      </c>
      <c r="K201" s="89" t="s">
        <v>377</v>
      </c>
      <c r="L201" s="90">
        <v>0.049</v>
      </c>
      <c r="M201" s="88">
        <v>29654</v>
      </c>
      <c r="N201" s="88">
        <v>30000</v>
      </c>
      <c r="O201" s="88">
        <f t="shared" si="14"/>
        <v>22773210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</row>
    <row r="202" spans="1:137" s="22" customFormat="1" ht="52.5" customHeight="1">
      <c r="A202" s="85" t="s">
        <v>388</v>
      </c>
      <c r="B202" s="86">
        <v>41604</v>
      </c>
      <c r="C202" s="87">
        <v>200000</v>
      </c>
      <c r="D202" s="85">
        <v>91</v>
      </c>
      <c r="E202" s="86">
        <f t="shared" si="13"/>
        <v>41696</v>
      </c>
      <c r="F202" s="85">
        <v>3</v>
      </c>
      <c r="G202" s="85">
        <v>3</v>
      </c>
      <c r="H202" s="88">
        <v>205000</v>
      </c>
      <c r="I202" s="88">
        <v>200000</v>
      </c>
      <c r="J202" s="90">
        <v>1.025</v>
      </c>
      <c r="K202" s="89" t="s">
        <v>370</v>
      </c>
      <c r="L202" s="90">
        <v>0.05</v>
      </c>
      <c r="M202" s="88">
        <v>197666</v>
      </c>
      <c r="N202" s="88">
        <v>200000</v>
      </c>
      <c r="O202" s="88">
        <f t="shared" si="14"/>
        <v>22973210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</row>
    <row r="203" spans="1:137" s="22" customFormat="1" ht="52.5" customHeight="1">
      <c r="A203" s="85" t="s">
        <v>389</v>
      </c>
      <c r="B203" s="86">
        <v>41618</v>
      </c>
      <c r="C203" s="87">
        <v>200000</v>
      </c>
      <c r="D203" s="85">
        <v>91</v>
      </c>
      <c r="E203" s="86">
        <f t="shared" si="13"/>
        <v>41710</v>
      </c>
      <c r="F203" s="85">
        <v>1</v>
      </c>
      <c r="G203" s="85">
        <v>1</v>
      </c>
      <c r="H203" s="88">
        <v>140000</v>
      </c>
      <c r="I203" s="88">
        <v>140000</v>
      </c>
      <c r="J203" s="90">
        <v>0.7</v>
      </c>
      <c r="K203" s="89" t="s">
        <v>390</v>
      </c>
      <c r="L203" s="90">
        <v>0.05</v>
      </c>
      <c r="M203" s="88">
        <v>138318</v>
      </c>
      <c r="N203" s="88">
        <v>140000</v>
      </c>
      <c r="O203" s="88">
        <f t="shared" si="14"/>
        <v>23113210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</row>
    <row r="204" spans="1:137" s="53" customFormat="1" ht="52.5" customHeight="1">
      <c r="A204" s="110" t="s">
        <v>391</v>
      </c>
      <c r="B204" s="108">
        <v>41637</v>
      </c>
      <c r="C204" s="109">
        <v>200000</v>
      </c>
      <c r="D204" s="110">
        <v>91</v>
      </c>
      <c r="E204" s="86">
        <f t="shared" si="13"/>
        <v>41729</v>
      </c>
      <c r="F204" s="110">
        <v>6</v>
      </c>
      <c r="G204" s="110">
        <v>5</v>
      </c>
      <c r="H204" s="111">
        <v>296000</v>
      </c>
      <c r="I204" s="111">
        <v>200020</v>
      </c>
      <c r="J204" s="113">
        <v>1.48</v>
      </c>
      <c r="K204" s="112" t="s">
        <v>393</v>
      </c>
      <c r="L204" s="113">
        <v>0.048</v>
      </c>
      <c r="M204" s="111">
        <v>197770</v>
      </c>
      <c r="N204" s="111">
        <v>200020</v>
      </c>
      <c r="O204" s="88">
        <f t="shared" si="14"/>
        <v>23313230</v>
      </c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</row>
    <row r="205" spans="1:137" s="53" customFormat="1" ht="52.5" customHeight="1">
      <c r="A205" s="110" t="s">
        <v>392</v>
      </c>
      <c r="B205" s="108">
        <v>41646</v>
      </c>
      <c r="C205" s="109">
        <v>200000</v>
      </c>
      <c r="D205" s="110">
        <v>91</v>
      </c>
      <c r="E205" s="108">
        <f t="shared" si="13"/>
        <v>41738</v>
      </c>
      <c r="F205" s="110">
        <v>4</v>
      </c>
      <c r="G205" s="110">
        <v>4</v>
      </c>
      <c r="H205" s="111">
        <v>320000</v>
      </c>
      <c r="I205" s="111">
        <v>200000</v>
      </c>
      <c r="J205" s="113">
        <v>1.6</v>
      </c>
      <c r="K205" s="112" t="s">
        <v>394</v>
      </c>
      <c r="L205" s="113">
        <v>0.045</v>
      </c>
      <c r="M205" s="111">
        <v>197806</v>
      </c>
      <c r="N205" s="111">
        <v>200000</v>
      </c>
      <c r="O205" s="88">
        <f t="shared" si="14"/>
        <v>23513230</v>
      </c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</row>
    <row r="206" spans="1:124" s="56" customFormat="1" ht="55.5" customHeight="1">
      <c r="A206" s="85" t="s">
        <v>395</v>
      </c>
      <c r="B206" s="86">
        <v>41660</v>
      </c>
      <c r="C206" s="87">
        <v>200000</v>
      </c>
      <c r="D206" s="85">
        <v>91</v>
      </c>
      <c r="E206" s="86">
        <f aca="true" t="shared" si="15" ref="E206:E224">B206+92</f>
        <v>41752</v>
      </c>
      <c r="F206" s="85">
        <v>5</v>
      </c>
      <c r="G206" s="85">
        <v>5</v>
      </c>
      <c r="H206" s="88">
        <v>188350</v>
      </c>
      <c r="I206" s="88">
        <v>188350</v>
      </c>
      <c r="J206" s="90">
        <v>0.9418</v>
      </c>
      <c r="K206" s="89" t="s">
        <v>396</v>
      </c>
      <c r="L206" s="90">
        <v>0.049</v>
      </c>
      <c r="M206" s="88">
        <v>186303</v>
      </c>
      <c r="N206" s="88">
        <v>188350</v>
      </c>
      <c r="O206" s="88">
        <f t="shared" si="14"/>
        <v>23701580</v>
      </c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5"/>
      <c r="BY206" s="57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5"/>
    </row>
    <row r="207" spans="1:124" s="42" customFormat="1" ht="54" customHeight="1">
      <c r="A207" s="110" t="s">
        <v>397</v>
      </c>
      <c r="B207" s="108">
        <v>41674</v>
      </c>
      <c r="C207" s="109">
        <v>200000</v>
      </c>
      <c r="D207" s="110">
        <v>91</v>
      </c>
      <c r="E207" s="108">
        <f t="shared" si="15"/>
        <v>41766</v>
      </c>
      <c r="F207" s="110">
        <v>5</v>
      </c>
      <c r="G207" s="110">
        <v>5</v>
      </c>
      <c r="H207" s="111">
        <v>163000</v>
      </c>
      <c r="I207" s="111">
        <v>159000</v>
      </c>
      <c r="J207" s="113">
        <v>0.815</v>
      </c>
      <c r="K207" s="112" t="s">
        <v>398</v>
      </c>
      <c r="L207" s="113">
        <v>0.05</v>
      </c>
      <c r="M207" s="111">
        <v>157217</v>
      </c>
      <c r="N207" s="111">
        <v>159000</v>
      </c>
      <c r="O207" s="88">
        <f aca="true" t="shared" si="16" ref="O207:O212">O206+N207</f>
        <v>23860580</v>
      </c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8"/>
      <c r="AB207" s="59"/>
      <c r="AC207" s="54"/>
      <c r="AD207" s="54"/>
      <c r="AE207" s="54"/>
      <c r="AF207" s="54"/>
      <c r="AG207" s="54"/>
      <c r="AH207" s="54"/>
      <c r="AI207" s="54"/>
      <c r="AJ207" s="54"/>
      <c r="AK207" s="54"/>
      <c r="AL207" s="58"/>
      <c r="BY207" s="59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8"/>
    </row>
    <row r="208" spans="1:124" s="42" customFormat="1" ht="54" customHeight="1">
      <c r="A208" s="110" t="s">
        <v>399</v>
      </c>
      <c r="B208" s="108">
        <v>41688</v>
      </c>
      <c r="C208" s="109">
        <v>200000</v>
      </c>
      <c r="D208" s="110">
        <v>91</v>
      </c>
      <c r="E208" s="108">
        <f t="shared" si="15"/>
        <v>41780</v>
      </c>
      <c r="F208" s="110">
        <v>4</v>
      </c>
      <c r="G208" s="110">
        <v>4</v>
      </c>
      <c r="H208" s="111">
        <v>191000</v>
      </c>
      <c r="I208" s="111">
        <v>191000</v>
      </c>
      <c r="J208" s="113">
        <v>0.955</v>
      </c>
      <c r="K208" s="112" t="s">
        <v>231</v>
      </c>
      <c r="L208" s="113">
        <v>0.05</v>
      </c>
      <c r="M208" s="111">
        <v>188968</v>
      </c>
      <c r="N208" s="111">
        <v>191000</v>
      </c>
      <c r="O208" s="88">
        <f t="shared" si="16"/>
        <v>24051580</v>
      </c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8"/>
      <c r="AB208" s="59"/>
      <c r="AC208" s="54"/>
      <c r="AD208" s="54"/>
      <c r="AE208" s="54"/>
      <c r="AF208" s="54"/>
      <c r="AG208" s="54"/>
      <c r="AH208" s="54"/>
      <c r="AI208" s="54"/>
      <c r="AJ208" s="54"/>
      <c r="AK208" s="54"/>
      <c r="AL208" s="58"/>
      <c r="BY208" s="59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8"/>
    </row>
    <row r="209" spans="1:124" s="42" customFormat="1" ht="54" customHeight="1">
      <c r="A209" s="110" t="s">
        <v>400</v>
      </c>
      <c r="B209" s="108">
        <v>41702</v>
      </c>
      <c r="C209" s="109">
        <v>200000</v>
      </c>
      <c r="D209" s="110">
        <v>91</v>
      </c>
      <c r="E209" s="108">
        <f t="shared" si="15"/>
        <v>41794</v>
      </c>
      <c r="F209" s="110">
        <v>3</v>
      </c>
      <c r="G209" s="110">
        <v>3</v>
      </c>
      <c r="H209" s="111">
        <v>112000</v>
      </c>
      <c r="I209" s="111">
        <v>112000</v>
      </c>
      <c r="J209" s="113">
        <v>0.56</v>
      </c>
      <c r="K209" s="112" t="s">
        <v>401</v>
      </c>
      <c r="L209" s="113">
        <v>0.05</v>
      </c>
      <c r="M209" s="111">
        <v>110686</v>
      </c>
      <c r="N209" s="111">
        <v>112000</v>
      </c>
      <c r="O209" s="88">
        <f t="shared" si="16"/>
        <v>24163580</v>
      </c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8"/>
      <c r="AB209" s="59"/>
      <c r="AC209" s="54"/>
      <c r="AD209" s="54"/>
      <c r="AE209" s="54"/>
      <c r="AF209" s="54"/>
      <c r="AG209" s="54"/>
      <c r="AH209" s="54"/>
      <c r="AI209" s="54"/>
      <c r="AJ209" s="54"/>
      <c r="AK209" s="54"/>
      <c r="AL209" s="58"/>
      <c r="BY209" s="59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8"/>
    </row>
    <row r="210" spans="1:124" s="42" customFormat="1" ht="54" customHeight="1">
      <c r="A210" s="110" t="s">
        <v>402</v>
      </c>
      <c r="B210" s="108">
        <v>41716</v>
      </c>
      <c r="C210" s="109">
        <v>200000</v>
      </c>
      <c r="D210" s="110">
        <v>91</v>
      </c>
      <c r="E210" s="108">
        <f t="shared" si="15"/>
        <v>41808</v>
      </c>
      <c r="F210" s="110">
        <v>3</v>
      </c>
      <c r="G210" s="110">
        <v>3</v>
      </c>
      <c r="H210" s="111">
        <v>212000</v>
      </c>
      <c r="I210" s="111">
        <v>200010</v>
      </c>
      <c r="J210" s="113">
        <v>1.06</v>
      </c>
      <c r="K210" s="112" t="s">
        <v>401</v>
      </c>
      <c r="L210" s="113">
        <v>0.05</v>
      </c>
      <c r="M210" s="111">
        <v>197615</v>
      </c>
      <c r="N210" s="111">
        <v>200010</v>
      </c>
      <c r="O210" s="88">
        <f t="shared" si="16"/>
        <v>24363590</v>
      </c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8"/>
      <c r="AB210" s="59"/>
      <c r="AC210" s="54"/>
      <c r="AD210" s="54"/>
      <c r="AE210" s="54"/>
      <c r="AF210" s="54"/>
      <c r="AG210" s="54"/>
      <c r="AH210" s="54"/>
      <c r="AI210" s="54"/>
      <c r="AJ210" s="54"/>
      <c r="AK210" s="54"/>
      <c r="AL210" s="58"/>
      <c r="BY210" s="59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8"/>
    </row>
    <row r="211" spans="1:124" s="42" customFormat="1" ht="54" customHeight="1">
      <c r="A211" s="110" t="s">
        <v>403</v>
      </c>
      <c r="B211" s="108">
        <v>41730</v>
      </c>
      <c r="C211" s="109">
        <v>200000</v>
      </c>
      <c r="D211" s="110">
        <v>91</v>
      </c>
      <c r="E211" s="108">
        <f t="shared" si="15"/>
        <v>41822</v>
      </c>
      <c r="F211" s="110">
        <v>7</v>
      </c>
      <c r="G211" s="110">
        <v>6</v>
      </c>
      <c r="H211" s="111">
        <v>269000</v>
      </c>
      <c r="I211" s="111">
        <v>200020</v>
      </c>
      <c r="J211" s="113">
        <v>1.345</v>
      </c>
      <c r="K211" s="112" t="s">
        <v>404</v>
      </c>
      <c r="L211" s="113">
        <v>0.049</v>
      </c>
      <c r="M211" s="111">
        <v>197734</v>
      </c>
      <c r="N211" s="111">
        <v>200020</v>
      </c>
      <c r="O211" s="88">
        <f t="shared" si="16"/>
        <v>24563610</v>
      </c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8"/>
      <c r="AB211" s="59"/>
      <c r="AC211" s="54"/>
      <c r="AD211" s="54"/>
      <c r="AE211" s="54"/>
      <c r="AF211" s="54"/>
      <c r="AG211" s="54"/>
      <c r="AH211" s="54"/>
      <c r="AI211" s="54"/>
      <c r="AJ211" s="54"/>
      <c r="AK211" s="54"/>
      <c r="AL211" s="58"/>
      <c r="BY211" s="59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8"/>
    </row>
    <row r="212" spans="1:124" s="42" customFormat="1" ht="54" customHeight="1">
      <c r="A212" s="110" t="s">
        <v>405</v>
      </c>
      <c r="B212" s="108">
        <v>41744</v>
      </c>
      <c r="C212" s="109">
        <v>200000</v>
      </c>
      <c r="D212" s="110">
        <v>91</v>
      </c>
      <c r="E212" s="108">
        <f t="shared" si="15"/>
        <v>41836</v>
      </c>
      <c r="F212" s="110">
        <v>10</v>
      </c>
      <c r="G212" s="110">
        <v>10</v>
      </c>
      <c r="H212" s="111">
        <v>262500</v>
      </c>
      <c r="I212" s="111">
        <v>200020</v>
      </c>
      <c r="J212" s="113">
        <v>1.3125</v>
      </c>
      <c r="K212" s="112" t="s">
        <v>231</v>
      </c>
      <c r="L212" s="113">
        <v>0.048</v>
      </c>
      <c r="M212" s="111">
        <v>197799</v>
      </c>
      <c r="N212" s="111">
        <v>200020</v>
      </c>
      <c r="O212" s="88">
        <f t="shared" si="16"/>
        <v>24763630</v>
      </c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8"/>
      <c r="AB212" s="59"/>
      <c r="AC212" s="54"/>
      <c r="AD212" s="54"/>
      <c r="AE212" s="54"/>
      <c r="AF212" s="54"/>
      <c r="AG212" s="54"/>
      <c r="AH212" s="54"/>
      <c r="AI212" s="54"/>
      <c r="AJ212" s="54"/>
      <c r="AK212" s="54"/>
      <c r="AL212" s="58"/>
      <c r="BY212" s="59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8"/>
    </row>
    <row r="213" spans="1:124" s="42" customFormat="1" ht="54" customHeight="1">
      <c r="A213" s="110" t="s">
        <v>406</v>
      </c>
      <c r="B213" s="108">
        <v>41758</v>
      </c>
      <c r="C213" s="109">
        <v>200000</v>
      </c>
      <c r="D213" s="110">
        <v>91</v>
      </c>
      <c r="E213" s="108">
        <f t="shared" si="15"/>
        <v>41850</v>
      </c>
      <c r="F213" s="86" t="s">
        <v>409</v>
      </c>
      <c r="G213" s="86" t="s">
        <v>409</v>
      </c>
      <c r="H213" s="86" t="s">
        <v>409</v>
      </c>
      <c r="I213" s="86" t="s">
        <v>409</v>
      </c>
      <c r="J213" s="86" t="s">
        <v>409</v>
      </c>
      <c r="K213" s="86" t="s">
        <v>409</v>
      </c>
      <c r="L213" s="86" t="s">
        <v>384</v>
      </c>
      <c r="M213" s="86" t="s">
        <v>409</v>
      </c>
      <c r="N213" s="86"/>
      <c r="O213" s="88">
        <f aca="true" t="shared" si="17" ref="O213:O219">O212+N213</f>
        <v>24763630</v>
      </c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8"/>
      <c r="AB213" s="59"/>
      <c r="AC213" s="54"/>
      <c r="AD213" s="54"/>
      <c r="AE213" s="54"/>
      <c r="AF213" s="54"/>
      <c r="AG213" s="54"/>
      <c r="AH213" s="54"/>
      <c r="AI213" s="54"/>
      <c r="AJ213" s="54"/>
      <c r="AK213" s="54"/>
      <c r="AL213" s="58"/>
      <c r="BY213" s="59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8"/>
    </row>
    <row r="214" spans="1:124" s="42" customFormat="1" ht="54" customHeight="1">
      <c r="A214" s="110" t="s">
        <v>407</v>
      </c>
      <c r="B214" s="108">
        <v>41772</v>
      </c>
      <c r="C214" s="109">
        <v>200000</v>
      </c>
      <c r="D214" s="110">
        <v>91</v>
      </c>
      <c r="E214" s="108">
        <f t="shared" si="15"/>
        <v>41864</v>
      </c>
      <c r="F214" s="110">
        <v>6</v>
      </c>
      <c r="G214" s="110">
        <v>6</v>
      </c>
      <c r="H214" s="111">
        <v>87000</v>
      </c>
      <c r="I214" s="111">
        <v>87000</v>
      </c>
      <c r="J214" s="113">
        <v>0.435</v>
      </c>
      <c r="K214" s="112" t="s">
        <v>408</v>
      </c>
      <c r="L214" s="113">
        <v>0.05</v>
      </c>
      <c r="M214" s="111">
        <v>86035</v>
      </c>
      <c r="N214" s="111">
        <v>87000</v>
      </c>
      <c r="O214" s="88">
        <f t="shared" si="17"/>
        <v>24850630</v>
      </c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8"/>
      <c r="AB214" s="59"/>
      <c r="AC214" s="54"/>
      <c r="AD214" s="54"/>
      <c r="AE214" s="54"/>
      <c r="AF214" s="54"/>
      <c r="AG214" s="54"/>
      <c r="AH214" s="54"/>
      <c r="AI214" s="54"/>
      <c r="AJ214" s="54"/>
      <c r="AK214" s="54"/>
      <c r="AL214" s="58"/>
      <c r="BY214" s="59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8"/>
    </row>
    <row r="215" spans="1:124" s="56" customFormat="1" ht="54" customHeight="1">
      <c r="A215" s="85" t="s">
        <v>410</v>
      </c>
      <c r="B215" s="86">
        <v>41786</v>
      </c>
      <c r="C215" s="87">
        <v>200000</v>
      </c>
      <c r="D215" s="85">
        <v>91</v>
      </c>
      <c r="E215" s="86">
        <f t="shared" si="15"/>
        <v>41878</v>
      </c>
      <c r="F215" s="85">
        <v>7</v>
      </c>
      <c r="G215" s="85">
        <v>7</v>
      </c>
      <c r="H215" s="88">
        <v>101400</v>
      </c>
      <c r="I215" s="88">
        <v>96400</v>
      </c>
      <c r="J215" s="90">
        <v>0.507</v>
      </c>
      <c r="K215" s="89" t="s">
        <v>411</v>
      </c>
      <c r="L215" s="90">
        <v>0.05</v>
      </c>
      <c r="M215" s="88">
        <v>95313</v>
      </c>
      <c r="N215" s="88">
        <v>96400</v>
      </c>
      <c r="O215" s="88">
        <f t="shared" si="17"/>
        <v>24947030</v>
      </c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5"/>
      <c r="AB215" s="57"/>
      <c r="AC215" s="54"/>
      <c r="AD215" s="54"/>
      <c r="AE215" s="54"/>
      <c r="AF215" s="54"/>
      <c r="AG215" s="54"/>
      <c r="AH215" s="54"/>
      <c r="AI215" s="54"/>
      <c r="AJ215" s="54"/>
      <c r="AK215" s="54"/>
      <c r="AL215" s="55"/>
      <c r="BY215" s="57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5"/>
    </row>
    <row r="216" spans="1:124" s="56" customFormat="1" ht="63.75" customHeight="1">
      <c r="A216" s="85" t="s">
        <v>412</v>
      </c>
      <c r="B216" s="86">
        <v>41800</v>
      </c>
      <c r="C216" s="87">
        <v>200000</v>
      </c>
      <c r="D216" s="85">
        <v>91</v>
      </c>
      <c r="E216" s="86">
        <f t="shared" si="15"/>
        <v>41892</v>
      </c>
      <c r="F216" s="85">
        <v>7</v>
      </c>
      <c r="G216" s="85">
        <v>7</v>
      </c>
      <c r="H216" s="88">
        <v>118500</v>
      </c>
      <c r="I216" s="88">
        <v>118000</v>
      </c>
      <c r="J216" s="90">
        <v>0.5925</v>
      </c>
      <c r="K216" s="89" t="s">
        <v>413</v>
      </c>
      <c r="L216" s="90">
        <v>0.05</v>
      </c>
      <c r="M216" s="88">
        <v>116622</v>
      </c>
      <c r="N216" s="88">
        <v>118000</v>
      </c>
      <c r="O216" s="88">
        <f t="shared" si="17"/>
        <v>25065030</v>
      </c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5"/>
      <c r="AB216" s="57"/>
      <c r="AC216" s="54"/>
      <c r="AD216" s="54"/>
      <c r="AE216" s="54"/>
      <c r="AF216" s="54"/>
      <c r="AG216" s="54"/>
      <c r="AH216" s="54"/>
      <c r="AI216" s="54"/>
      <c r="AJ216" s="54"/>
      <c r="AK216" s="54"/>
      <c r="AL216" s="55"/>
      <c r="BY216" s="57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5"/>
    </row>
    <row r="217" spans="1:124" s="56" customFormat="1" ht="63.75" customHeight="1">
      <c r="A217" s="85" t="s">
        <v>414</v>
      </c>
      <c r="B217" s="86">
        <v>41814</v>
      </c>
      <c r="C217" s="87">
        <v>200000</v>
      </c>
      <c r="D217" s="85">
        <v>91</v>
      </c>
      <c r="E217" s="86">
        <f t="shared" si="15"/>
        <v>41906</v>
      </c>
      <c r="F217" s="85">
        <v>5</v>
      </c>
      <c r="G217" s="85">
        <v>5</v>
      </c>
      <c r="H217" s="88">
        <v>199100</v>
      </c>
      <c r="I217" s="88">
        <v>124100</v>
      </c>
      <c r="J217" s="90">
        <v>0.9955</v>
      </c>
      <c r="K217" s="89" t="s">
        <v>322</v>
      </c>
      <c r="L217" s="90">
        <v>0.05</v>
      </c>
      <c r="M217" s="88">
        <v>122683</v>
      </c>
      <c r="N217" s="88">
        <v>124100</v>
      </c>
      <c r="O217" s="88">
        <f t="shared" si="17"/>
        <v>25189130</v>
      </c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5"/>
      <c r="AB217" s="57"/>
      <c r="AC217" s="54"/>
      <c r="AD217" s="54"/>
      <c r="AE217" s="54"/>
      <c r="AF217" s="54"/>
      <c r="AG217" s="54"/>
      <c r="AH217" s="54"/>
      <c r="AI217" s="54"/>
      <c r="AJ217" s="54"/>
      <c r="AK217" s="54"/>
      <c r="AL217" s="55"/>
      <c r="BY217" s="57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5"/>
    </row>
    <row r="218" spans="1:124" s="56" customFormat="1" ht="63.75" customHeight="1">
      <c r="A218" s="85" t="s">
        <v>415</v>
      </c>
      <c r="B218" s="86">
        <v>41828</v>
      </c>
      <c r="C218" s="87">
        <v>200000</v>
      </c>
      <c r="D218" s="85">
        <v>91</v>
      </c>
      <c r="E218" s="86">
        <f t="shared" si="15"/>
        <v>41920</v>
      </c>
      <c r="F218" s="85">
        <v>4</v>
      </c>
      <c r="G218" s="85">
        <v>3</v>
      </c>
      <c r="H218" s="88">
        <v>110000</v>
      </c>
      <c r="I218" s="88">
        <v>104000</v>
      </c>
      <c r="J218" s="90">
        <v>0.55</v>
      </c>
      <c r="K218" s="89" t="s">
        <v>233</v>
      </c>
      <c r="L218" s="90">
        <v>0.05</v>
      </c>
      <c r="M218" s="88">
        <v>102775</v>
      </c>
      <c r="N218" s="88">
        <v>104000</v>
      </c>
      <c r="O218" s="88">
        <f t="shared" si="17"/>
        <v>25293130</v>
      </c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5"/>
      <c r="AB218" s="57"/>
      <c r="AC218" s="54"/>
      <c r="AD218" s="54"/>
      <c r="AE218" s="54"/>
      <c r="AF218" s="54"/>
      <c r="AG218" s="54"/>
      <c r="AH218" s="54"/>
      <c r="AI218" s="54"/>
      <c r="AJ218" s="54"/>
      <c r="AK218" s="54"/>
      <c r="AL218" s="55"/>
      <c r="BY218" s="57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5"/>
    </row>
    <row r="219" spans="1:124" s="56" customFormat="1" ht="63.75" customHeight="1">
      <c r="A219" s="85" t="s">
        <v>416</v>
      </c>
      <c r="B219" s="86">
        <v>41842</v>
      </c>
      <c r="C219" s="87">
        <v>200000</v>
      </c>
      <c r="D219" s="85">
        <v>91</v>
      </c>
      <c r="E219" s="86">
        <f t="shared" si="15"/>
        <v>41934</v>
      </c>
      <c r="F219" s="85">
        <v>8</v>
      </c>
      <c r="G219" s="85">
        <v>8</v>
      </c>
      <c r="H219" s="88">
        <v>148700</v>
      </c>
      <c r="I219" s="88">
        <v>148700</v>
      </c>
      <c r="J219" s="90">
        <v>0.7435</v>
      </c>
      <c r="K219" s="89" t="s">
        <v>417</v>
      </c>
      <c r="L219" s="90">
        <v>0.05</v>
      </c>
      <c r="M219" s="88">
        <v>146953</v>
      </c>
      <c r="N219" s="88">
        <v>148700</v>
      </c>
      <c r="O219" s="88">
        <f t="shared" si="17"/>
        <v>25441830</v>
      </c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5"/>
      <c r="AB219" s="57"/>
      <c r="AC219" s="54"/>
      <c r="AD219" s="54"/>
      <c r="AE219" s="54"/>
      <c r="AF219" s="54"/>
      <c r="AG219" s="54"/>
      <c r="AH219" s="54"/>
      <c r="AI219" s="54"/>
      <c r="AJ219" s="54"/>
      <c r="AK219" s="54"/>
      <c r="AL219" s="55"/>
      <c r="BY219" s="57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5"/>
    </row>
    <row r="220" spans="1:124" s="56" customFormat="1" ht="63.75" customHeight="1">
      <c r="A220" s="85" t="s">
        <v>418</v>
      </c>
      <c r="B220" s="86">
        <v>41856</v>
      </c>
      <c r="C220" s="87">
        <v>200000</v>
      </c>
      <c r="D220" s="85">
        <v>91</v>
      </c>
      <c r="E220" s="86">
        <f t="shared" si="15"/>
        <v>41948</v>
      </c>
      <c r="F220" s="85">
        <v>2</v>
      </c>
      <c r="G220" s="85">
        <v>2</v>
      </c>
      <c r="H220" s="88">
        <v>20500</v>
      </c>
      <c r="I220" s="88">
        <v>20500</v>
      </c>
      <c r="J220" s="90">
        <v>0.1025</v>
      </c>
      <c r="K220" s="89" t="s">
        <v>419</v>
      </c>
      <c r="L220" s="90">
        <v>0.05</v>
      </c>
      <c r="M220" s="88">
        <v>20274</v>
      </c>
      <c r="N220" s="88">
        <v>20500</v>
      </c>
      <c r="O220" s="88">
        <f aca="true" t="shared" si="18" ref="O220:O227">O219+N220</f>
        <v>25462330</v>
      </c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5"/>
      <c r="AB220" s="57"/>
      <c r="AC220" s="54"/>
      <c r="AD220" s="54"/>
      <c r="AE220" s="54"/>
      <c r="AF220" s="54"/>
      <c r="AG220" s="54"/>
      <c r="AH220" s="54"/>
      <c r="AI220" s="54"/>
      <c r="AJ220" s="54"/>
      <c r="AK220" s="54"/>
      <c r="AL220" s="55"/>
      <c r="BY220" s="57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5"/>
    </row>
    <row r="221" spans="1:124" s="56" customFormat="1" ht="63.75" customHeight="1">
      <c r="A221" s="85" t="s">
        <v>420</v>
      </c>
      <c r="B221" s="86">
        <v>41870</v>
      </c>
      <c r="C221" s="87">
        <v>200000</v>
      </c>
      <c r="D221" s="85">
        <v>91</v>
      </c>
      <c r="E221" s="86">
        <f t="shared" si="15"/>
        <v>41962</v>
      </c>
      <c r="F221" s="85">
        <v>5</v>
      </c>
      <c r="G221" s="85">
        <v>4</v>
      </c>
      <c r="H221" s="88">
        <v>241500</v>
      </c>
      <c r="I221" s="88">
        <v>131500</v>
      </c>
      <c r="J221" s="90">
        <v>1.2075</v>
      </c>
      <c r="K221" s="89" t="s">
        <v>421</v>
      </c>
      <c r="L221" s="90">
        <v>0.05</v>
      </c>
      <c r="M221" s="88">
        <v>129976</v>
      </c>
      <c r="N221" s="88">
        <v>131500</v>
      </c>
      <c r="O221" s="88">
        <f t="shared" si="18"/>
        <v>25593830</v>
      </c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5"/>
      <c r="AB221" s="57"/>
      <c r="AC221" s="54"/>
      <c r="AD221" s="54"/>
      <c r="AE221" s="54"/>
      <c r="AF221" s="54"/>
      <c r="AG221" s="54"/>
      <c r="AH221" s="54"/>
      <c r="AI221" s="54"/>
      <c r="AJ221" s="54"/>
      <c r="AK221" s="54"/>
      <c r="AL221" s="55"/>
      <c r="BY221" s="57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5"/>
    </row>
    <row r="222" spans="1:124" s="56" customFormat="1" ht="63.75" customHeight="1">
      <c r="A222" s="85" t="s">
        <v>422</v>
      </c>
      <c r="B222" s="86">
        <v>41884</v>
      </c>
      <c r="C222" s="87">
        <v>200000</v>
      </c>
      <c r="D222" s="85">
        <v>91</v>
      </c>
      <c r="E222" s="86">
        <f t="shared" si="15"/>
        <v>41976</v>
      </c>
      <c r="F222" s="85">
        <v>4</v>
      </c>
      <c r="G222" s="85">
        <v>4</v>
      </c>
      <c r="H222" s="88">
        <v>100000</v>
      </c>
      <c r="I222" s="88">
        <v>100000</v>
      </c>
      <c r="J222" s="90">
        <v>0.5</v>
      </c>
      <c r="K222" s="89" t="s">
        <v>423</v>
      </c>
      <c r="L222" s="90">
        <v>0.05</v>
      </c>
      <c r="M222" s="88">
        <v>98840</v>
      </c>
      <c r="N222" s="88">
        <v>100000</v>
      </c>
      <c r="O222" s="88">
        <f t="shared" si="18"/>
        <v>25693830</v>
      </c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5"/>
      <c r="AB222" s="57"/>
      <c r="AC222" s="54"/>
      <c r="AD222" s="54"/>
      <c r="AE222" s="54"/>
      <c r="AF222" s="54"/>
      <c r="AG222" s="54"/>
      <c r="AH222" s="54"/>
      <c r="AI222" s="54"/>
      <c r="AJ222" s="54"/>
      <c r="AK222" s="54"/>
      <c r="AL222" s="55"/>
      <c r="BY222" s="57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5"/>
    </row>
    <row r="223" spans="1:124" s="56" customFormat="1" ht="63.75" customHeight="1">
      <c r="A223" s="85" t="s">
        <v>424</v>
      </c>
      <c r="B223" s="86">
        <v>41898</v>
      </c>
      <c r="C223" s="87">
        <v>200000</v>
      </c>
      <c r="D223" s="85">
        <v>91</v>
      </c>
      <c r="E223" s="86">
        <f t="shared" si="15"/>
        <v>41990</v>
      </c>
      <c r="F223" s="85">
        <v>5</v>
      </c>
      <c r="G223" s="85">
        <v>5</v>
      </c>
      <c r="H223" s="88">
        <v>136820</v>
      </c>
      <c r="I223" s="88">
        <v>111820</v>
      </c>
      <c r="J223" s="90">
        <v>0.6841</v>
      </c>
      <c r="K223" s="89" t="s">
        <v>425</v>
      </c>
      <c r="L223" s="90">
        <v>0.05</v>
      </c>
      <c r="M223" s="88">
        <v>110465</v>
      </c>
      <c r="N223" s="88">
        <v>111820</v>
      </c>
      <c r="O223" s="88">
        <f t="shared" si="18"/>
        <v>25805650</v>
      </c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5"/>
      <c r="AB223" s="57"/>
      <c r="AC223" s="54"/>
      <c r="AD223" s="54"/>
      <c r="AE223" s="54"/>
      <c r="AF223" s="54"/>
      <c r="AG223" s="54"/>
      <c r="AH223" s="54"/>
      <c r="AI223" s="54"/>
      <c r="AJ223" s="54"/>
      <c r="AK223" s="54"/>
      <c r="AL223" s="55"/>
      <c r="BY223" s="57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5"/>
    </row>
    <row r="224" spans="1:124" s="56" customFormat="1" ht="63.75" customHeight="1">
      <c r="A224" s="85" t="s">
        <v>426</v>
      </c>
      <c r="B224" s="86">
        <v>41912</v>
      </c>
      <c r="C224" s="87">
        <v>200000</v>
      </c>
      <c r="D224" s="85">
        <v>91</v>
      </c>
      <c r="E224" s="86">
        <f t="shared" si="15"/>
        <v>42004</v>
      </c>
      <c r="F224" s="85">
        <v>7</v>
      </c>
      <c r="G224" s="85">
        <v>7</v>
      </c>
      <c r="H224" s="88">
        <v>130130</v>
      </c>
      <c r="I224" s="88">
        <v>130130</v>
      </c>
      <c r="J224" s="90">
        <v>0.6506</v>
      </c>
      <c r="K224" s="89" t="s">
        <v>427</v>
      </c>
      <c r="L224" s="90">
        <v>0.05</v>
      </c>
      <c r="M224" s="88">
        <v>128549</v>
      </c>
      <c r="N224" s="88">
        <v>130130</v>
      </c>
      <c r="O224" s="88">
        <f t="shared" si="18"/>
        <v>25935780</v>
      </c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5"/>
      <c r="AB224" s="57"/>
      <c r="AC224" s="54"/>
      <c r="AD224" s="54"/>
      <c r="AE224" s="54"/>
      <c r="AF224" s="54"/>
      <c r="AG224" s="54"/>
      <c r="AH224" s="54"/>
      <c r="AI224" s="54"/>
      <c r="AJ224" s="54"/>
      <c r="AK224" s="54"/>
      <c r="AL224" s="55"/>
      <c r="BY224" s="57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5"/>
    </row>
    <row r="225" spans="1:124" s="56" customFormat="1" ht="63.75" customHeight="1">
      <c r="A225" s="85" t="s">
        <v>428</v>
      </c>
      <c r="B225" s="86">
        <v>41926</v>
      </c>
      <c r="C225" s="87">
        <v>200000</v>
      </c>
      <c r="D225" s="85">
        <v>91</v>
      </c>
      <c r="E225" s="86">
        <f aca="true" t="shared" si="19" ref="E225:E246">B225+92</f>
        <v>42018</v>
      </c>
      <c r="F225" s="85">
        <v>2</v>
      </c>
      <c r="G225" s="85">
        <v>2</v>
      </c>
      <c r="H225" s="88">
        <v>84000</v>
      </c>
      <c r="I225" s="88">
        <v>84000</v>
      </c>
      <c r="J225" s="90">
        <v>0.42</v>
      </c>
      <c r="K225" s="89" t="s">
        <v>429</v>
      </c>
      <c r="L225" s="90">
        <v>0.05</v>
      </c>
      <c r="M225" s="88">
        <v>82968</v>
      </c>
      <c r="N225" s="88">
        <v>84000</v>
      </c>
      <c r="O225" s="88">
        <f t="shared" si="18"/>
        <v>26019780</v>
      </c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5"/>
      <c r="AB225" s="57"/>
      <c r="AC225" s="54"/>
      <c r="AD225" s="54"/>
      <c r="AE225" s="54"/>
      <c r="AF225" s="54"/>
      <c r="AG225" s="54"/>
      <c r="AH225" s="54"/>
      <c r="AI225" s="54"/>
      <c r="AJ225" s="54"/>
      <c r="AK225" s="54"/>
      <c r="AL225" s="55"/>
      <c r="BY225" s="57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5"/>
    </row>
    <row r="226" spans="1:124" s="56" customFormat="1" ht="63.75" customHeight="1">
      <c r="A226" s="85" t="s">
        <v>430</v>
      </c>
      <c r="B226" s="86">
        <v>41940</v>
      </c>
      <c r="C226" s="87">
        <v>200000</v>
      </c>
      <c r="D226" s="85">
        <v>91</v>
      </c>
      <c r="E226" s="86">
        <f t="shared" si="19"/>
        <v>42032</v>
      </c>
      <c r="F226" s="85">
        <v>8</v>
      </c>
      <c r="G226" s="85">
        <v>8</v>
      </c>
      <c r="H226" s="88">
        <v>229550</v>
      </c>
      <c r="I226" s="88">
        <v>200050</v>
      </c>
      <c r="J226" s="90">
        <v>1.1478</v>
      </c>
      <c r="K226" s="89" t="s">
        <v>431</v>
      </c>
      <c r="L226" s="90">
        <v>0.05</v>
      </c>
      <c r="M226" s="88">
        <v>197624</v>
      </c>
      <c r="N226" s="88">
        <v>200050</v>
      </c>
      <c r="O226" s="88">
        <f t="shared" si="18"/>
        <v>26219830</v>
      </c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5"/>
      <c r="AB226" s="57"/>
      <c r="AC226" s="54"/>
      <c r="AD226" s="54"/>
      <c r="AE226" s="54"/>
      <c r="AF226" s="54"/>
      <c r="AG226" s="54"/>
      <c r="AH226" s="54"/>
      <c r="AI226" s="54"/>
      <c r="AJ226" s="54"/>
      <c r="AK226" s="54"/>
      <c r="AL226" s="55"/>
      <c r="BY226" s="57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5"/>
    </row>
    <row r="227" spans="1:124" s="56" customFormat="1" ht="63.75" customHeight="1">
      <c r="A227" s="85" t="s">
        <v>432</v>
      </c>
      <c r="B227" s="86">
        <v>41954</v>
      </c>
      <c r="C227" s="87">
        <v>200000</v>
      </c>
      <c r="D227" s="85">
        <v>91</v>
      </c>
      <c r="E227" s="86">
        <f t="shared" si="19"/>
        <v>42046</v>
      </c>
      <c r="F227" s="85">
        <v>6</v>
      </c>
      <c r="G227" s="85">
        <v>6</v>
      </c>
      <c r="H227" s="88">
        <v>60590</v>
      </c>
      <c r="I227" s="88">
        <v>60590</v>
      </c>
      <c r="J227" s="90">
        <v>0.303</v>
      </c>
      <c r="K227" s="89" t="s">
        <v>433</v>
      </c>
      <c r="L227" s="90">
        <v>0.05</v>
      </c>
      <c r="M227" s="88">
        <v>59885</v>
      </c>
      <c r="N227" s="88">
        <v>60590</v>
      </c>
      <c r="O227" s="88">
        <f t="shared" si="18"/>
        <v>26280420</v>
      </c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5"/>
      <c r="AB227" s="57"/>
      <c r="AC227" s="54"/>
      <c r="AD227" s="54"/>
      <c r="AE227" s="54"/>
      <c r="AF227" s="54"/>
      <c r="AG227" s="54"/>
      <c r="AH227" s="54"/>
      <c r="AI227" s="54"/>
      <c r="AJ227" s="54"/>
      <c r="AK227" s="54"/>
      <c r="AL227" s="55"/>
      <c r="BY227" s="57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5"/>
    </row>
    <row r="228" spans="1:124" s="56" customFormat="1" ht="63.75" customHeight="1">
      <c r="A228" s="85" t="s">
        <v>434</v>
      </c>
      <c r="B228" s="86">
        <v>41968</v>
      </c>
      <c r="C228" s="87">
        <v>200000</v>
      </c>
      <c r="D228" s="85">
        <v>91</v>
      </c>
      <c r="E228" s="86">
        <f t="shared" si="19"/>
        <v>42060</v>
      </c>
      <c r="F228" s="85">
        <v>5</v>
      </c>
      <c r="G228" s="85">
        <v>5</v>
      </c>
      <c r="H228" s="88">
        <v>207200</v>
      </c>
      <c r="I228" s="88">
        <v>200050</v>
      </c>
      <c r="J228" s="90">
        <v>1.036</v>
      </c>
      <c r="K228" s="89" t="s">
        <v>435</v>
      </c>
      <c r="L228" s="90">
        <v>0.05</v>
      </c>
      <c r="M228" s="88">
        <v>197610</v>
      </c>
      <c r="N228" s="88">
        <v>200050</v>
      </c>
      <c r="O228" s="88">
        <f aca="true" t="shared" si="20" ref="O228:O247">O227+N228</f>
        <v>26480470</v>
      </c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5"/>
      <c r="AB228" s="57"/>
      <c r="AC228" s="54"/>
      <c r="AD228" s="54"/>
      <c r="AE228" s="54"/>
      <c r="AF228" s="54"/>
      <c r="AG228" s="54"/>
      <c r="AH228" s="54"/>
      <c r="AI228" s="54"/>
      <c r="AJ228" s="54"/>
      <c r="AK228" s="54"/>
      <c r="AL228" s="55"/>
      <c r="BY228" s="57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5"/>
    </row>
    <row r="229" spans="1:124" s="56" customFormat="1" ht="63.75" customHeight="1">
      <c r="A229" s="85" t="s">
        <v>436</v>
      </c>
      <c r="B229" s="86">
        <v>41982</v>
      </c>
      <c r="C229" s="87">
        <v>200000</v>
      </c>
      <c r="D229" s="85">
        <v>91</v>
      </c>
      <c r="E229" s="86">
        <f t="shared" si="19"/>
        <v>42074</v>
      </c>
      <c r="F229" s="85">
        <v>6</v>
      </c>
      <c r="G229" s="85">
        <v>6</v>
      </c>
      <c r="H229" s="88">
        <v>160000</v>
      </c>
      <c r="I229" s="88">
        <v>160000</v>
      </c>
      <c r="J229" s="90">
        <v>0.8</v>
      </c>
      <c r="K229" s="89" t="s">
        <v>437</v>
      </c>
      <c r="L229" s="90">
        <v>0.05</v>
      </c>
      <c r="M229" s="88">
        <v>158097</v>
      </c>
      <c r="N229" s="88">
        <v>160000</v>
      </c>
      <c r="O229" s="88">
        <f t="shared" si="20"/>
        <v>26640470</v>
      </c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5"/>
      <c r="AB229" s="57"/>
      <c r="AC229" s="54"/>
      <c r="AD229" s="54"/>
      <c r="AE229" s="54"/>
      <c r="AF229" s="54"/>
      <c r="AG229" s="54"/>
      <c r="AH229" s="54"/>
      <c r="AI229" s="54"/>
      <c r="AJ229" s="54"/>
      <c r="AK229" s="54"/>
      <c r="AL229" s="55"/>
      <c r="BY229" s="57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5"/>
    </row>
    <row r="230" spans="1:124" s="56" customFormat="1" ht="63.75" customHeight="1" thickBot="1">
      <c r="A230" s="85" t="s">
        <v>439</v>
      </c>
      <c r="B230" s="86">
        <v>41996</v>
      </c>
      <c r="C230" s="87">
        <v>200000</v>
      </c>
      <c r="D230" s="85">
        <v>91</v>
      </c>
      <c r="E230" s="86">
        <f>B230+92</f>
        <v>42088</v>
      </c>
      <c r="F230" s="85">
        <v>5</v>
      </c>
      <c r="G230" s="85">
        <v>5</v>
      </c>
      <c r="H230" s="88">
        <v>154600</v>
      </c>
      <c r="I230" s="88">
        <v>154600</v>
      </c>
      <c r="J230" s="90">
        <v>0.773</v>
      </c>
      <c r="K230" s="89" t="s">
        <v>437</v>
      </c>
      <c r="L230" s="90">
        <v>0.05</v>
      </c>
      <c r="M230" s="88">
        <v>152763</v>
      </c>
      <c r="N230" s="88">
        <v>154600</v>
      </c>
      <c r="O230" s="88">
        <f t="shared" si="20"/>
        <v>26795070</v>
      </c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5"/>
      <c r="AB230" s="57"/>
      <c r="AC230" s="54"/>
      <c r="AD230" s="54"/>
      <c r="AE230" s="54"/>
      <c r="AF230" s="54"/>
      <c r="AG230" s="54"/>
      <c r="AH230" s="54"/>
      <c r="AI230" s="54"/>
      <c r="AJ230" s="54"/>
      <c r="AK230" s="54"/>
      <c r="AL230" s="55"/>
      <c r="BY230" s="57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5"/>
    </row>
    <row r="231" spans="1:137" s="67" customFormat="1" ht="67.5" customHeight="1">
      <c r="A231" s="60" t="s">
        <v>45</v>
      </c>
      <c r="B231" s="60" t="s">
        <v>32</v>
      </c>
      <c r="C231" s="60" t="s">
        <v>43</v>
      </c>
      <c r="D231" s="60" t="s">
        <v>30</v>
      </c>
      <c r="E231" s="61" t="s">
        <v>32</v>
      </c>
      <c r="F231" s="60" t="s">
        <v>53</v>
      </c>
      <c r="G231" s="60" t="s">
        <v>24</v>
      </c>
      <c r="H231" s="60" t="s">
        <v>33</v>
      </c>
      <c r="I231" s="60" t="s">
        <v>41</v>
      </c>
      <c r="J231" s="62" t="s">
        <v>34</v>
      </c>
      <c r="K231" s="60" t="s">
        <v>36</v>
      </c>
      <c r="L231" s="63" t="s">
        <v>42</v>
      </c>
      <c r="M231" s="63" t="s">
        <v>82</v>
      </c>
      <c r="N231" s="64" t="s">
        <v>37</v>
      </c>
      <c r="O231" s="65" t="s">
        <v>284</v>
      </c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</row>
    <row r="232" spans="1:137" s="67" customFormat="1" ht="61.5" customHeight="1">
      <c r="A232" s="68" t="s">
        <v>44</v>
      </c>
      <c r="B232" s="69" t="s">
        <v>25</v>
      </c>
      <c r="C232" s="68" t="s">
        <v>17</v>
      </c>
      <c r="D232" s="68" t="s">
        <v>31</v>
      </c>
      <c r="E232" s="69" t="s">
        <v>18</v>
      </c>
      <c r="F232" s="68" t="s">
        <v>27</v>
      </c>
      <c r="G232" s="68" t="s">
        <v>27</v>
      </c>
      <c r="H232" s="68" t="s">
        <v>48</v>
      </c>
      <c r="I232" s="68" t="s">
        <v>19</v>
      </c>
      <c r="J232" s="70" t="s">
        <v>35</v>
      </c>
      <c r="K232" s="68" t="s">
        <v>19</v>
      </c>
      <c r="L232" s="71" t="s">
        <v>20</v>
      </c>
      <c r="M232" s="71" t="s">
        <v>83</v>
      </c>
      <c r="N232" s="72" t="s">
        <v>38</v>
      </c>
      <c r="O232" s="73" t="s">
        <v>49</v>
      </c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</row>
    <row r="233" spans="1:137" s="67" customFormat="1" ht="37.5" customHeight="1">
      <c r="A233" s="74"/>
      <c r="B233" s="69"/>
      <c r="C233" s="68"/>
      <c r="D233" s="68"/>
      <c r="E233" s="69"/>
      <c r="F233" s="68"/>
      <c r="G233" s="68" t="s">
        <v>26</v>
      </c>
      <c r="H233" s="68"/>
      <c r="I233" s="68" t="s">
        <v>40</v>
      </c>
      <c r="J233" s="70"/>
      <c r="K233" s="68"/>
      <c r="L233" s="71"/>
      <c r="M233" s="71"/>
      <c r="N233" s="72"/>
      <c r="O233" s="73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</row>
    <row r="234" spans="1:137" s="67" customFormat="1" ht="49.5" customHeight="1">
      <c r="A234" s="68" t="s">
        <v>0</v>
      </c>
      <c r="B234" s="69" t="s">
        <v>2</v>
      </c>
      <c r="C234" s="68" t="s">
        <v>54</v>
      </c>
      <c r="D234" s="68" t="s">
        <v>3</v>
      </c>
      <c r="E234" s="69" t="s">
        <v>4</v>
      </c>
      <c r="F234" s="68" t="s">
        <v>23</v>
      </c>
      <c r="G234" s="68" t="s">
        <v>7</v>
      </c>
      <c r="H234" s="68" t="s">
        <v>8</v>
      </c>
      <c r="I234" s="68" t="s">
        <v>10</v>
      </c>
      <c r="J234" s="70" t="s">
        <v>11</v>
      </c>
      <c r="K234" s="68" t="s">
        <v>28</v>
      </c>
      <c r="L234" s="71" t="s">
        <v>22</v>
      </c>
      <c r="M234" s="71" t="s">
        <v>10</v>
      </c>
      <c r="N234" s="72" t="s">
        <v>15</v>
      </c>
      <c r="O234" s="73" t="s">
        <v>50</v>
      </c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</row>
    <row r="235" spans="1:137" s="67" customFormat="1" ht="70.5" customHeight="1">
      <c r="A235" s="68" t="s">
        <v>1</v>
      </c>
      <c r="B235" s="69" t="s">
        <v>1</v>
      </c>
      <c r="C235" s="68" t="s">
        <v>15</v>
      </c>
      <c r="D235" s="68" t="s">
        <v>21</v>
      </c>
      <c r="E235" s="69" t="s">
        <v>5</v>
      </c>
      <c r="F235" s="68" t="s">
        <v>47</v>
      </c>
      <c r="G235" s="68" t="s">
        <v>6</v>
      </c>
      <c r="H235" s="68" t="s">
        <v>47</v>
      </c>
      <c r="I235" s="68" t="s">
        <v>47</v>
      </c>
      <c r="J235" s="70" t="s">
        <v>12</v>
      </c>
      <c r="K235" s="68" t="s">
        <v>13</v>
      </c>
      <c r="L235" s="71" t="s">
        <v>14</v>
      </c>
      <c r="M235" s="71" t="s">
        <v>84</v>
      </c>
      <c r="N235" s="72" t="s">
        <v>16</v>
      </c>
      <c r="O235" s="73" t="s">
        <v>51</v>
      </c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</row>
    <row r="236" spans="1:137" s="67" customFormat="1" ht="49.5" customHeight="1">
      <c r="A236" s="74"/>
      <c r="B236" s="75"/>
      <c r="C236" s="68"/>
      <c r="D236" s="68" t="s">
        <v>46</v>
      </c>
      <c r="E236" s="75"/>
      <c r="F236" s="68" t="s">
        <v>6</v>
      </c>
      <c r="G236" s="68"/>
      <c r="H236" s="68" t="s">
        <v>9</v>
      </c>
      <c r="I236" s="68" t="s">
        <v>39</v>
      </c>
      <c r="J236" s="70"/>
      <c r="K236" s="68"/>
      <c r="L236" s="71"/>
      <c r="M236" s="71" t="s">
        <v>85</v>
      </c>
      <c r="N236" s="76"/>
      <c r="O236" s="77" t="s">
        <v>52</v>
      </c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</row>
    <row r="237" spans="1:124" s="49" customFormat="1" ht="72.75" customHeight="1">
      <c r="A237" s="85" t="s">
        <v>440</v>
      </c>
      <c r="B237" s="86">
        <v>42011</v>
      </c>
      <c r="C237" s="87">
        <v>200000</v>
      </c>
      <c r="D237" s="85">
        <v>91</v>
      </c>
      <c r="E237" s="86">
        <f t="shared" si="19"/>
        <v>42103</v>
      </c>
      <c r="F237" s="85">
        <v>5</v>
      </c>
      <c r="G237" s="85">
        <v>5</v>
      </c>
      <c r="H237" s="88">
        <v>140750</v>
      </c>
      <c r="I237" s="88">
        <v>140750</v>
      </c>
      <c r="J237" s="90">
        <v>0.7038</v>
      </c>
      <c r="K237" s="89" t="s">
        <v>438</v>
      </c>
      <c r="L237" s="90">
        <v>0.05</v>
      </c>
      <c r="M237" s="88">
        <v>139028</v>
      </c>
      <c r="N237" s="88">
        <v>140750</v>
      </c>
      <c r="O237" s="88">
        <f>O230+N237</f>
        <v>26935820</v>
      </c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8"/>
      <c r="AB237" s="50"/>
      <c r="AC237" s="43"/>
      <c r="AD237" s="43"/>
      <c r="AE237" s="43"/>
      <c r="AF237" s="43"/>
      <c r="AG237" s="43"/>
      <c r="AH237" s="43"/>
      <c r="AI237" s="43"/>
      <c r="AJ237" s="43"/>
      <c r="AK237" s="43"/>
      <c r="AL237" s="48"/>
      <c r="BY237" s="50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8"/>
    </row>
    <row r="238" spans="1:124" s="49" customFormat="1" ht="72.75" customHeight="1">
      <c r="A238" s="85" t="s">
        <v>441</v>
      </c>
      <c r="B238" s="86">
        <v>42024</v>
      </c>
      <c r="C238" s="87">
        <v>200000</v>
      </c>
      <c r="D238" s="85">
        <v>91</v>
      </c>
      <c r="E238" s="86">
        <f t="shared" si="19"/>
        <v>42116</v>
      </c>
      <c r="F238" s="85">
        <v>4</v>
      </c>
      <c r="G238" s="85">
        <v>4</v>
      </c>
      <c r="H238" s="88">
        <v>175000</v>
      </c>
      <c r="I238" s="88">
        <v>175000</v>
      </c>
      <c r="J238" s="90">
        <v>0.875</v>
      </c>
      <c r="K238" s="89" t="s">
        <v>442</v>
      </c>
      <c r="L238" s="90">
        <v>0.05</v>
      </c>
      <c r="M238" s="88">
        <v>172870</v>
      </c>
      <c r="N238" s="88">
        <v>175000</v>
      </c>
      <c r="O238" s="88">
        <f t="shared" si="20"/>
        <v>27110820</v>
      </c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8"/>
      <c r="AB238" s="50"/>
      <c r="AC238" s="43"/>
      <c r="AD238" s="43"/>
      <c r="AE238" s="43"/>
      <c r="AF238" s="43"/>
      <c r="AG238" s="43"/>
      <c r="AH238" s="43"/>
      <c r="AI238" s="43"/>
      <c r="AJ238" s="43"/>
      <c r="AK238" s="43"/>
      <c r="AL238" s="48"/>
      <c r="BY238" s="50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8"/>
    </row>
    <row r="239" spans="1:124" s="49" customFormat="1" ht="72.75" customHeight="1">
      <c r="A239" s="85" t="s">
        <v>443</v>
      </c>
      <c r="B239" s="86">
        <v>42038</v>
      </c>
      <c r="C239" s="87">
        <v>200000</v>
      </c>
      <c r="D239" s="85">
        <v>91</v>
      </c>
      <c r="E239" s="86">
        <f t="shared" si="19"/>
        <v>42130</v>
      </c>
      <c r="F239" s="85">
        <v>4</v>
      </c>
      <c r="G239" s="85">
        <v>4</v>
      </c>
      <c r="H239" s="88">
        <v>247760</v>
      </c>
      <c r="I239" s="88">
        <v>200000</v>
      </c>
      <c r="J239" s="90">
        <v>1.2388</v>
      </c>
      <c r="K239" s="89" t="s">
        <v>444</v>
      </c>
      <c r="L239" s="90">
        <v>0.05</v>
      </c>
      <c r="M239" s="88">
        <v>197601</v>
      </c>
      <c r="N239" s="88">
        <v>200060</v>
      </c>
      <c r="O239" s="88">
        <f t="shared" si="20"/>
        <v>27310880</v>
      </c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8"/>
      <c r="AB239" s="50"/>
      <c r="AC239" s="43"/>
      <c r="AD239" s="43"/>
      <c r="AE239" s="43"/>
      <c r="AF239" s="43"/>
      <c r="AG239" s="43"/>
      <c r="AH239" s="43"/>
      <c r="AI239" s="43"/>
      <c r="AJ239" s="43"/>
      <c r="AK239" s="43"/>
      <c r="AL239" s="48"/>
      <c r="BY239" s="50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8"/>
    </row>
    <row r="240" spans="1:124" s="46" customFormat="1" ht="72.75" customHeight="1">
      <c r="A240" s="110" t="s">
        <v>445</v>
      </c>
      <c r="B240" s="108">
        <v>42052</v>
      </c>
      <c r="C240" s="109">
        <v>200000</v>
      </c>
      <c r="D240" s="110">
        <v>91</v>
      </c>
      <c r="E240" s="108">
        <f t="shared" si="19"/>
        <v>42144</v>
      </c>
      <c r="F240" s="110">
        <v>5</v>
      </c>
      <c r="G240" s="110">
        <v>5</v>
      </c>
      <c r="H240" s="111">
        <v>133020</v>
      </c>
      <c r="I240" s="111">
        <v>133020</v>
      </c>
      <c r="J240" s="113">
        <v>0.6651</v>
      </c>
      <c r="K240" s="112" t="s">
        <v>446</v>
      </c>
      <c r="L240" s="113">
        <v>0.05</v>
      </c>
      <c r="M240" s="111">
        <v>131431</v>
      </c>
      <c r="N240" s="111">
        <v>133020</v>
      </c>
      <c r="O240" s="88">
        <f t="shared" si="20"/>
        <v>27443900</v>
      </c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5"/>
      <c r="AB240" s="47"/>
      <c r="AC240" s="43"/>
      <c r="AD240" s="43"/>
      <c r="AE240" s="43"/>
      <c r="AF240" s="43"/>
      <c r="AG240" s="43"/>
      <c r="AH240" s="43"/>
      <c r="AI240" s="43"/>
      <c r="AJ240" s="43"/>
      <c r="AK240" s="43"/>
      <c r="AL240" s="45"/>
      <c r="BY240" s="47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5"/>
    </row>
    <row r="241" spans="1:124" s="46" customFormat="1" ht="72.75" customHeight="1">
      <c r="A241" s="85" t="s">
        <v>447</v>
      </c>
      <c r="B241" s="108">
        <v>42066</v>
      </c>
      <c r="C241" s="109">
        <v>200000</v>
      </c>
      <c r="D241" s="110">
        <v>91</v>
      </c>
      <c r="E241" s="108">
        <f t="shared" si="19"/>
        <v>42158</v>
      </c>
      <c r="F241" s="110">
        <v>6</v>
      </c>
      <c r="G241" s="110">
        <v>5</v>
      </c>
      <c r="H241" s="111">
        <v>140000</v>
      </c>
      <c r="I241" s="111">
        <v>138000</v>
      </c>
      <c r="J241" s="113">
        <v>0.7</v>
      </c>
      <c r="K241" s="112" t="s">
        <v>448</v>
      </c>
      <c r="L241" s="113">
        <v>0.05</v>
      </c>
      <c r="M241" s="111">
        <v>136306</v>
      </c>
      <c r="N241" s="111">
        <v>138000</v>
      </c>
      <c r="O241" s="88">
        <f t="shared" si="20"/>
        <v>27581900</v>
      </c>
      <c r="P241" s="43"/>
      <c r="Q241" s="43"/>
      <c r="R241" s="43"/>
      <c r="S241" s="43"/>
      <c r="T241" s="43"/>
      <c r="U241" s="45"/>
      <c r="V241" s="47"/>
      <c r="W241" s="43"/>
      <c r="X241" s="43"/>
      <c r="Y241" s="43"/>
      <c r="Z241" s="43"/>
      <c r="AA241" s="43"/>
      <c r="AB241" s="51"/>
      <c r="AC241" s="43"/>
      <c r="AD241" s="43"/>
      <c r="AE241" s="43"/>
      <c r="AF241" s="43"/>
      <c r="AG241" s="43"/>
      <c r="AH241" s="43"/>
      <c r="AI241" s="43"/>
      <c r="AJ241" s="43"/>
      <c r="AK241" s="43"/>
      <c r="AL241" s="45"/>
      <c r="BY241" s="47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5"/>
    </row>
    <row r="242" spans="1:124" s="49" customFormat="1" ht="72.75" customHeight="1">
      <c r="A242" s="85" t="s">
        <v>449</v>
      </c>
      <c r="B242" s="86">
        <v>42080</v>
      </c>
      <c r="C242" s="87">
        <v>200000</v>
      </c>
      <c r="D242" s="85">
        <v>91</v>
      </c>
      <c r="E242" s="86">
        <f t="shared" si="19"/>
        <v>42172</v>
      </c>
      <c r="F242" s="85">
        <v>5</v>
      </c>
      <c r="G242" s="85">
        <v>5</v>
      </c>
      <c r="H242" s="88">
        <v>251500</v>
      </c>
      <c r="I242" s="88">
        <v>200020</v>
      </c>
      <c r="J242" s="90">
        <v>1.2575</v>
      </c>
      <c r="K242" s="89" t="s">
        <v>450</v>
      </c>
      <c r="L242" s="90">
        <v>0.05</v>
      </c>
      <c r="M242" s="88">
        <v>197572</v>
      </c>
      <c r="N242" s="88">
        <v>200020</v>
      </c>
      <c r="O242" s="88">
        <f t="shared" si="20"/>
        <v>27781920</v>
      </c>
      <c r="P242" s="43"/>
      <c r="Q242" s="43"/>
      <c r="R242" s="43"/>
      <c r="S242" s="43"/>
      <c r="T242" s="43"/>
      <c r="U242" s="48"/>
      <c r="V242" s="50"/>
      <c r="W242" s="43"/>
      <c r="X242" s="43"/>
      <c r="Y242" s="43"/>
      <c r="Z242" s="43"/>
      <c r="AA242" s="43"/>
      <c r="AB242" s="52"/>
      <c r="AC242" s="43"/>
      <c r="AD242" s="43"/>
      <c r="AE242" s="43"/>
      <c r="AF242" s="43"/>
      <c r="AG242" s="43"/>
      <c r="AH242" s="43"/>
      <c r="AI242" s="43"/>
      <c r="AJ242" s="43"/>
      <c r="AK242" s="43"/>
      <c r="AL242" s="48"/>
      <c r="BY242" s="50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8"/>
    </row>
    <row r="243" spans="1:124" s="46" customFormat="1" ht="72.75" customHeight="1">
      <c r="A243" s="85" t="s">
        <v>451</v>
      </c>
      <c r="B243" s="108">
        <v>42094</v>
      </c>
      <c r="C243" s="109">
        <v>200000</v>
      </c>
      <c r="D243" s="110">
        <v>91</v>
      </c>
      <c r="E243" s="108">
        <f t="shared" si="19"/>
        <v>42186</v>
      </c>
      <c r="F243" s="110">
        <v>6</v>
      </c>
      <c r="G243" s="110">
        <v>6</v>
      </c>
      <c r="H243" s="111">
        <v>233000</v>
      </c>
      <c r="I243" s="111">
        <v>200040</v>
      </c>
      <c r="J243" s="113">
        <v>1.165</v>
      </c>
      <c r="K243" s="112" t="s">
        <v>452</v>
      </c>
      <c r="L243" s="113">
        <v>0.05</v>
      </c>
      <c r="M243" s="111">
        <v>197702</v>
      </c>
      <c r="N243" s="111">
        <v>200040</v>
      </c>
      <c r="O243" s="88">
        <f t="shared" si="20"/>
        <v>27981960</v>
      </c>
      <c r="P243" s="43"/>
      <c r="Q243" s="43"/>
      <c r="R243" s="43"/>
      <c r="S243" s="43"/>
      <c r="T243" s="43"/>
      <c r="U243" s="45"/>
      <c r="V243" s="47"/>
      <c r="W243" s="43"/>
      <c r="X243" s="43"/>
      <c r="Y243" s="43"/>
      <c r="Z243" s="43"/>
      <c r="AA243" s="43"/>
      <c r="AB243" s="51"/>
      <c r="AC243" s="43"/>
      <c r="AD243" s="43"/>
      <c r="AE243" s="43"/>
      <c r="AF243" s="43"/>
      <c r="AG243" s="43"/>
      <c r="AH243" s="43"/>
      <c r="AI243" s="43"/>
      <c r="AJ243" s="43"/>
      <c r="AK243" s="43"/>
      <c r="AL243" s="45"/>
      <c r="BY243" s="47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5"/>
    </row>
    <row r="244" spans="1:124" s="49" customFormat="1" ht="72.75" customHeight="1">
      <c r="A244" s="85" t="s">
        <v>453</v>
      </c>
      <c r="B244" s="86">
        <v>42108</v>
      </c>
      <c r="C244" s="87">
        <v>200000</v>
      </c>
      <c r="D244" s="85">
        <v>91</v>
      </c>
      <c r="E244" s="86">
        <f t="shared" si="19"/>
        <v>42200</v>
      </c>
      <c r="F244" s="85">
        <v>4</v>
      </c>
      <c r="G244" s="85">
        <v>4</v>
      </c>
      <c r="H244" s="88">
        <v>189000</v>
      </c>
      <c r="I244" s="88">
        <v>189000</v>
      </c>
      <c r="J244" s="90">
        <v>0.945</v>
      </c>
      <c r="K244" s="89" t="s">
        <v>454</v>
      </c>
      <c r="L244" s="90">
        <v>0.05</v>
      </c>
      <c r="M244" s="88">
        <v>186697</v>
      </c>
      <c r="N244" s="88">
        <v>189000</v>
      </c>
      <c r="O244" s="88">
        <f t="shared" si="20"/>
        <v>28170960</v>
      </c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8"/>
    </row>
    <row r="245" spans="1:15" s="43" customFormat="1" ht="72.75" customHeight="1">
      <c r="A245" s="85" t="s">
        <v>455</v>
      </c>
      <c r="B245" s="108">
        <v>42122</v>
      </c>
      <c r="C245" s="109">
        <v>200000</v>
      </c>
      <c r="D245" s="110">
        <v>91</v>
      </c>
      <c r="E245" s="108">
        <f t="shared" si="19"/>
        <v>42214</v>
      </c>
      <c r="F245" s="110">
        <v>6</v>
      </c>
      <c r="G245" s="110">
        <v>6</v>
      </c>
      <c r="H245" s="111">
        <v>184000</v>
      </c>
      <c r="I245" s="111">
        <v>176000</v>
      </c>
      <c r="J245" s="113">
        <v>0.92</v>
      </c>
      <c r="K245" s="112" t="s">
        <v>456</v>
      </c>
      <c r="L245" s="113">
        <v>0.05</v>
      </c>
      <c r="M245" s="111">
        <v>173865</v>
      </c>
      <c r="N245" s="111">
        <v>176000</v>
      </c>
      <c r="O245" s="88">
        <f t="shared" si="20"/>
        <v>28346960</v>
      </c>
    </row>
    <row r="246" spans="1:106" s="46" customFormat="1" ht="72.75" customHeight="1">
      <c r="A246" s="85" t="s">
        <v>457</v>
      </c>
      <c r="B246" s="108">
        <v>42136</v>
      </c>
      <c r="C246" s="109">
        <v>200000</v>
      </c>
      <c r="D246" s="110">
        <v>91</v>
      </c>
      <c r="E246" s="108">
        <f t="shared" si="19"/>
        <v>42228</v>
      </c>
      <c r="F246" s="110">
        <v>5</v>
      </c>
      <c r="G246" s="110">
        <v>5</v>
      </c>
      <c r="H246" s="111">
        <v>358830</v>
      </c>
      <c r="I246" s="111">
        <v>200050</v>
      </c>
      <c r="J246" s="113">
        <v>1.7942</v>
      </c>
      <c r="K246" s="112" t="s">
        <v>458</v>
      </c>
      <c r="L246" s="113">
        <v>0.05</v>
      </c>
      <c r="M246" s="111">
        <v>197705</v>
      </c>
      <c r="N246" s="111">
        <v>200050</v>
      </c>
      <c r="O246" s="88">
        <f t="shared" si="20"/>
        <v>28547010</v>
      </c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5"/>
    </row>
    <row r="247" spans="1:25" s="46" customFormat="1" ht="72.75" customHeight="1">
      <c r="A247" s="85" t="s">
        <v>459</v>
      </c>
      <c r="B247" s="108">
        <v>42150</v>
      </c>
      <c r="C247" s="109">
        <v>200000</v>
      </c>
      <c r="D247" s="110">
        <v>91</v>
      </c>
      <c r="E247" s="108">
        <f aca="true" t="shared" si="21" ref="E247:E256">B247+92</f>
        <v>42242</v>
      </c>
      <c r="F247" s="110">
        <v>5</v>
      </c>
      <c r="G247" s="110">
        <v>4</v>
      </c>
      <c r="H247" s="111">
        <v>327480</v>
      </c>
      <c r="I247" s="111">
        <v>197790</v>
      </c>
      <c r="J247" s="113">
        <v>1.6374</v>
      </c>
      <c r="K247" s="112" t="s">
        <v>417</v>
      </c>
      <c r="L247" s="113">
        <v>0.05</v>
      </c>
      <c r="M247" s="111">
        <v>195431</v>
      </c>
      <c r="N247" s="111">
        <v>197790</v>
      </c>
      <c r="O247" s="88">
        <f t="shared" si="20"/>
        <v>28744800</v>
      </c>
      <c r="P247" s="43"/>
      <c r="Q247" s="43"/>
      <c r="R247" s="43"/>
      <c r="S247" s="43"/>
      <c r="T247" s="43"/>
      <c r="U247" s="43"/>
      <c r="V247" s="43"/>
      <c r="W247" s="43"/>
      <c r="X247" s="43"/>
      <c r="Y247" s="45"/>
    </row>
    <row r="248" spans="1:25" s="49" customFormat="1" ht="72.75" customHeight="1">
      <c r="A248" s="85" t="s">
        <v>460</v>
      </c>
      <c r="B248" s="86">
        <v>42164</v>
      </c>
      <c r="C248" s="87">
        <v>200000</v>
      </c>
      <c r="D248" s="85">
        <v>91</v>
      </c>
      <c r="E248" s="86">
        <f t="shared" si="21"/>
        <v>42256</v>
      </c>
      <c r="F248" s="85">
        <v>5</v>
      </c>
      <c r="G248" s="85">
        <v>5</v>
      </c>
      <c r="H248" s="88">
        <v>252000</v>
      </c>
      <c r="I248" s="88">
        <v>200010</v>
      </c>
      <c r="J248" s="90">
        <v>1.26</v>
      </c>
      <c r="K248" s="89" t="s">
        <v>419</v>
      </c>
      <c r="L248" s="90">
        <v>0.05</v>
      </c>
      <c r="M248" s="88">
        <v>197742</v>
      </c>
      <c r="N248" s="88">
        <v>200010</v>
      </c>
      <c r="O248" s="88">
        <f aca="true" t="shared" si="22" ref="O248:O253">O247+N248</f>
        <v>28944810</v>
      </c>
      <c r="P248" s="43"/>
      <c r="Q248" s="43"/>
      <c r="R248" s="43"/>
      <c r="S248" s="43"/>
      <c r="T248" s="43"/>
      <c r="U248" s="43"/>
      <c r="V248" s="43"/>
      <c r="W248" s="43"/>
      <c r="X248" s="43"/>
      <c r="Y248" s="48"/>
    </row>
    <row r="249" spans="1:15" s="43" customFormat="1" ht="72.75" customHeight="1">
      <c r="A249" s="110" t="s">
        <v>461</v>
      </c>
      <c r="B249" s="108">
        <v>42178</v>
      </c>
      <c r="C249" s="109">
        <v>200000</v>
      </c>
      <c r="D249" s="110">
        <v>91</v>
      </c>
      <c r="E249" s="108">
        <f t="shared" si="21"/>
        <v>42270</v>
      </c>
      <c r="F249" s="110">
        <v>6</v>
      </c>
      <c r="G249" s="110">
        <v>6</v>
      </c>
      <c r="H249" s="111">
        <v>339140</v>
      </c>
      <c r="I249" s="111">
        <v>200030</v>
      </c>
      <c r="J249" s="113">
        <v>1.6957</v>
      </c>
      <c r="K249" s="112" t="s">
        <v>462</v>
      </c>
      <c r="L249" s="113">
        <v>0.049</v>
      </c>
      <c r="M249" s="111">
        <v>197676</v>
      </c>
      <c r="N249" s="111">
        <v>200030</v>
      </c>
      <c r="O249" s="88">
        <f t="shared" si="22"/>
        <v>29144840</v>
      </c>
    </row>
    <row r="250" spans="1:29" s="49" customFormat="1" ht="72.75" customHeight="1">
      <c r="A250" s="85" t="s">
        <v>463</v>
      </c>
      <c r="B250" s="86">
        <v>42192</v>
      </c>
      <c r="C250" s="87">
        <v>200000</v>
      </c>
      <c r="D250" s="85">
        <v>91</v>
      </c>
      <c r="E250" s="86">
        <f t="shared" si="21"/>
        <v>42284</v>
      </c>
      <c r="F250" s="85">
        <v>7</v>
      </c>
      <c r="G250" s="85">
        <v>6</v>
      </c>
      <c r="H250" s="88">
        <v>289000</v>
      </c>
      <c r="I250" s="88">
        <v>200010</v>
      </c>
      <c r="J250" s="90">
        <v>1.445</v>
      </c>
      <c r="K250" s="89" t="s">
        <v>464</v>
      </c>
      <c r="L250" s="90">
        <v>0.048</v>
      </c>
      <c r="M250" s="88">
        <v>197743</v>
      </c>
      <c r="N250" s="88">
        <v>200010</v>
      </c>
      <c r="O250" s="88">
        <f t="shared" si="22"/>
        <v>29344850</v>
      </c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8"/>
    </row>
    <row r="251" spans="1:29" s="49" customFormat="1" ht="72.75" customHeight="1">
      <c r="A251" s="85" t="s">
        <v>465</v>
      </c>
      <c r="B251" s="86">
        <v>42206</v>
      </c>
      <c r="C251" s="87">
        <v>200000</v>
      </c>
      <c r="D251" s="85">
        <v>91</v>
      </c>
      <c r="E251" s="86">
        <f t="shared" si="21"/>
        <v>42298</v>
      </c>
      <c r="F251" s="85">
        <v>4</v>
      </c>
      <c r="G251" s="85">
        <v>4</v>
      </c>
      <c r="H251" s="88">
        <v>213000</v>
      </c>
      <c r="I251" s="88">
        <v>200010</v>
      </c>
      <c r="J251" s="90">
        <v>1.065</v>
      </c>
      <c r="K251" s="89" t="s">
        <v>466</v>
      </c>
      <c r="L251" s="90">
        <v>0.048</v>
      </c>
      <c r="M251" s="88">
        <v>197735</v>
      </c>
      <c r="N251" s="88">
        <v>200010</v>
      </c>
      <c r="O251" s="88">
        <f t="shared" si="22"/>
        <v>29544860</v>
      </c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8"/>
    </row>
    <row r="252" spans="1:29" s="49" customFormat="1" ht="72.75" customHeight="1">
      <c r="A252" s="85" t="s">
        <v>467</v>
      </c>
      <c r="B252" s="86">
        <v>42220</v>
      </c>
      <c r="C252" s="87">
        <v>200000</v>
      </c>
      <c r="D252" s="85">
        <v>91</v>
      </c>
      <c r="E252" s="86">
        <f t="shared" si="21"/>
        <v>42312</v>
      </c>
      <c r="F252" s="85">
        <v>6</v>
      </c>
      <c r="G252" s="85">
        <v>6</v>
      </c>
      <c r="H252" s="88">
        <v>295000</v>
      </c>
      <c r="I252" s="88">
        <v>200010</v>
      </c>
      <c r="J252" s="90">
        <v>1.475</v>
      </c>
      <c r="K252" s="89" t="s">
        <v>462</v>
      </c>
      <c r="L252" s="90">
        <v>0.047</v>
      </c>
      <c r="M252" s="88">
        <v>197728</v>
      </c>
      <c r="N252" s="88">
        <v>200010</v>
      </c>
      <c r="O252" s="88">
        <f t="shared" si="22"/>
        <v>29744870</v>
      </c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8"/>
    </row>
    <row r="253" spans="1:29" s="49" customFormat="1" ht="72.75" customHeight="1">
      <c r="A253" s="85" t="s">
        <v>468</v>
      </c>
      <c r="B253" s="86">
        <v>42234</v>
      </c>
      <c r="C253" s="87">
        <v>200000</v>
      </c>
      <c r="D253" s="85">
        <v>91</v>
      </c>
      <c r="E253" s="86">
        <f t="shared" si="21"/>
        <v>42326</v>
      </c>
      <c r="F253" s="85">
        <v>7</v>
      </c>
      <c r="G253" s="85">
        <v>6</v>
      </c>
      <c r="H253" s="88">
        <v>282770</v>
      </c>
      <c r="I253" s="88">
        <v>200040</v>
      </c>
      <c r="J253" s="90">
        <v>1.4139</v>
      </c>
      <c r="K253" s="89" t="s">
        <v>469</v>
      </c>
      <c r="L253" s="90">
        <v>0.046</v>
      </c>
      <c r="M253" s="88">
        <v>197798</v>
      </c>
      <c r="N253" s="88">
        <v>200040</v>
      </c>
      <c r="O253" s="88">
        <f t="shared" si="22"/>
        <v>29944910</v>
      </c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8"/>
    </row>
    <row r="254" spans="1:15" s="43" customFormat="1" ht="72.75" customHeight="1">
      <c r="A254" s="110" t="s">
        <v>470</v>
      </c>
      <c r="B254" s="108">
        <v>42248</v>
      </c>
      <c r="C254" s="109">
        <v>200000</v>
      </c>
      <c r="D254" s="110">
        <v>91</v>
      </c>
      <c r="E254" s="108">
        <f t="shared" si="21"/>
        <v>42340</v>
      </c>
      <c r="F254" s="110">
        <v>5</v>
      </c>
      <c r="G254" s="110">
        <v>5</v>
      </c>
      <c r="H254" s="111">
        <v>266960</v>
      </c>
      <c r="I254" s="111">
        <v>200020</v>
      </c>
      <c r="J254" s="113">
        <v>1.3348</v>
      </c>
      <c r="K254" s="112" t="s">
        <v>471</v>
      </c>
      <c r="L254" s="113">
        <v>0.045</v>
      </c>
      <c r="M254" s="111">
        <v>198201</v>
      </c>
      <c r="N254" s="111">
        <v>200020</v>
      </c>
      <c r="O254" s="88">
        <f aca="true" t="shared" si="23" ref="O254:O262">O253+N254</f>
        <v>30144930</v>
      </c>
    </row>
    <row r="255" spans="1:24" s="46" customFormat="1" ht="72.75" customHeight="1">
      <c r="A255" s="110" t="s">
        <v>472</v>
      </c>
      <c r="B255" s="108">
        <v>42262</v>
      </c>
      <c r="C255" s="109">
        <v>200000</v>
      </c>
      <c r="D255" s="110">
        <v>91</v>
      </c>
      <c r="E255" s="108">
        <f t="shared" si="21"/>
        <v>42354</v>
      </c>
      <c r="F255" s="110">
        <v>6</v>
      </c>
      <c r="G255" s="110">
        <v>6</v>
      </c>
      <c r="H255" s="111">
        <v>274250</v>
      </c>
      <c r="I255" s="111">
        <v>200010</v>
      </c>
      <c r="J255" s="113">
        <v>1.3713</v>
      </c>
      <c r="K255" s="112" t="s">
        <v>469</v>
      </c>
      <c r="L255" s="113">
        <v>0.046</v>
      </c>
      <c r="M255" s="111">
        <v>197857</v>
      </c>
      <c r="N255" s="111">
        <v>200010</v>
      </c>
      <c r="O255" s="88">
        <f t="shared" si="23"/>
        <v>30344940</v>
      </c>
      <c r="P255" s="43"/>
      <c r="Q255" s="43"/>
      <c r="R255" s="43"/>
      <c r="S255" s="43"/>
      <c r="T255" s="43"/>
      <c r="U255" s="43"/>
      <c r="V255" s="43"/>
      <c r="W255" s="43"/>
      <c r="X255" s="45"/>
    </row>
    <row r="256" spans="1:24" s="46" customFormat="1" ht="72.75" customHeight="1">
      <c r="A256" s="110" t="s">
        <v>473</v>
      </c>
      <c r="B256" s="108">
        <v>42276</v>
      </c>
      <c r="C256" s="109">
        <v>200000</v>
      </c>
      <c r="D256" s="110">
        <v>91</v>
      </c>
      <c r="E256" s="108">
        <f t="shared" si="21"/>
        <v>42368</v>
      </c>
      <c r="F256" s="110">
        <v>6</v>
      </c>
      <c r="G256" s="110">
        <v>6</v>
      </c>
      <c r="H256" s="111">
        <v>326610</v>
      </c>
      <c r="I256" s="111">
        <v>200040</v>
      </c>
      <c r="J256" s="113">
        <v>1.633</v>
      </c>
      <c r="K256" s="112" t="s">
        <v>474</v>
      </c>
      <c r="L256" s="113">
        <v>0.044</v>
      </c>
      <c r="M256" s="111">
        <v>197901</v>
      </c>
      <c r="N256" s="111">
        <v>200040</v>
      </c>
      <c r="O256" s="88">
        <f t="shared" si="23"/>
        <v>30544980</v>
      </c>
      <c r="P256" s="43"/>
      <c r="Q256" s="43"/>
      <c r="R256" s="43"/>
      <c r="S256" s="43"/>
      <c r="T256" s="43"/>
      <c r="U256" s="43"/>
      <c r="V256" s="43"/>
      <c r="W256" s="43"/>
      <c r="X256" s="45"/>
    </row>
    <row r="257" spans="1:24" s="46" customFormat="1" ht="72.75" customHeight="1">
      <c r="A257" s="110" t="s">
        <v>477</v>
      </c>
      <c r="B257" s="86">
        <v>42290</v>
      </c>
      <c r="C257" s="87">
        <v>200000</v>
      </c>
      <c r="D257" s="85">
        <v>91</v>
      </c>
      <c r="E257" s="86">
        <f aca="true" t="shared" si="24" ref="E257:E265">B257+92</f>
        <v>42382</v>
      </c>
      <c r="F257" s="85">
        <v>7</v>
      </c>
      <c r="G257" s="85">
        <v>7</v>
      </c>
      <c r="H257" s="88">
        <v>306500</v>
      </c>
      <c r="I257" s="88">
        <v>200040</v>
      </c>
      <c r="J257" s="90">
        <v>1.5325</v>
      </c>
      <c r="K257" s="89" t="s">
        <v>475</v>
      </c>
      <c r="L257" s="90">
        <v>0.043</v>
      </c>
      <c r="M257" s="88">
        <v>197970</v>
      </c>
      <c r="N257" s="88">
        <v>200040</v>
      </c>
      <c r="O257" s="88">
        <f t="shared" si="23"/>
        <v>30745020</v>
      </c>
      <c r="P257" s="43"/>
      <c r="Q257" s="43"/>
      <c r="R257" s="43"/>
      <c r="S257" s="43"/>
      <c r="T257" s="43"/>
      <c r="U257" s="43"/>
      <c r="V257" s="43"/>
      <c r="W257" s="43"/>
      <c r="X257" s="45"/>
    </row>
    <row r="258" spans="1:24" s="46" customFormat="1" ht="72.75" customHeight="1">
      <c r="A258" s="110" t="s">
        <v>476</v>
      </c>
      <c r="B258" s="108">
        <v>42304</v>
      </c>
      <c r="C258" s="109">
        <v>200000</v>
      </c>
      <c r="D258" s="110">
        <v>91</v>
      </c>
      <c r="E258" s="108">
        <f t="shared" si="24"/>
        <v>42396</v>
      </c>
      <c r="F258" s="110">
        <v>7</v>
      </c>
      <c r="G258" s="110">
        <v>6</v>
      </c>
      <c r="H258" s="111">
        <v>296790</v>
      </c>
      <c r="I258" s="111">
        <v>200010</v>
      </c>
      <c r="J258" s="113">
        <v>1.349</v>
      </c>
      <c r="K258" s="112" t="s">
        <v>475</v>
      </c>
      <c r="L258" s="113">
        <v>0.042</v>
      </c>
      <c r="M258" s="111">
        <v>197949</v>
      </c>
      <c r="N258" s="111">
        <v>200010</v>
      </c>
      <c r="O258" s="111">
        <f t="shared" si="23"/>
        <v>30945030</v>
      </c>
      <c r="P258" s="43"/>
      <c r="Q258" s="43"/>
      <c r="R258" s="43"/>
      <c r="S258" s="43"/>
      <c r="T258" s="43"/>
      <c r="U258" s="43"/>
      <c r="V258" s="43"/>
      <c r="W258" s="43"/>
      <c r="X258" s="45"/>
    </row>
    <row r="259" spans="1:44" s="46" customFormat="1" ht="72.75" customHeight="1">
      <c r="A259" s="110" t="s">
        <v>478</v>
      </c>
      <c r="B259" s="108">
        <v>42318</v>
      </c>
      <c r="C259" s="109">
        <v>200000</v>
      </c>
      <c r="D259" s="110">
        <v>91</v>
      </c>
      <c r="E259" s="108">
        <f t="shared" si="24"/>
        <v>42410</v>
      </c>
      <c r="F259" s="110">
        <v>5</v>
      </c>
      <c r="G259" s="110">
        <v>5</v>
      </c>
      <c r="H259" s="111">
        <v>130250</v>
      </c>
      <c r="I259" s="111">
        <v>130250</v>
      </c>
      <c r="J259" s="113">
        <v>0.6513</v>
      </c>
      <c r="K259" s="112" t="s">
        <v>479</v>
      </c>
      <c r="L259" s="113">
        <v>0.042</v>
      </c>
      <c r="M259" s="111">
        <v>128908</v>
      </c>
      <c r="N259" s="111">
        <v>130250</v>
      </c>
      <c r="O259" s="203">
        <f t="shared" si="23"/>
        <v>31075280</v>
      </c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5"/>
    </row>
    <row r="260" spans="1:44" s="46" customFormat="1" ht="72.75" customHeight="1">
      <c r="A260" s="110" t="s">
        <v>480</v>
      </c>
      <c r="B260" s="108">
        <v>42332</v>
      </c>
      <c r="C260" s="109">
        <v>200000</v>
      </c>
      <c r="D260" s="110">
        <v>91</v>
      </c>
      <c r="E260" s="108">
        <f t="shared" si="24"/>
        <v>42424</v>
      </c>
      <c r="F260" s="110">
        <v>6</v>
      </c>
      <c r="G260" s="110">
        <v>6</v>
      </c>
      <c r="H260" s="111">
        <v>151750</v>
      </c>
      <c r="I260" s="111">
        <v>151750</v>
      </c>
      <c r="J260" s="113">
        <v>0.7588</v>
      </c>
      <c r="K260" s="112" t="s">
        <v>202</v>
      </c>
      <c r="L260" s="113">
        <v>0.045</v>
      </c>
      <c r="M260" s="111">
        <v>150165</v>
      </c>
      <c r="N260" s="111">
        <v>151750</v>
      </c>
      <c r="O260" s="203">
        <f t="shared" si="23"/>
        <v>31227030</v>
      </c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5"/>
    </row>
    <row r="261" spans="1:44" s="46" customFormat="1" ht="72.75" customHeight="1">
      <c r="A261" s="110" t="s">
        <v>481</v>
      </c>
      <c r="B261" s="108">
        <v>42346</v>
      </c>
      <c r="C261" s="109">
        <v>200000</v>
      </c>
      <c r="D261" s="110">
        <v>91</v>
      </c>
      <c r="E261" s="108">
        <f t="shared" si="24"/>
        <v>42438</v>
      </c>
      <c r="F261" s="110">
        <v>7</v>
      </c>
      <c r="G261" s="110">
        <v>6</v>
      </c>
      <c r="H261" s="111">
        <v>281500</v>
      </c>
      <c r="I261" s="111">
        <v>200010</v>
      </c>
      <c r="J261" s="113">
        <v>1.4075</v>
      </c>
      <c r="K261" s="112" t="s">
        <v>202</v>
      </c>
      <c r="L261" s="113">
        <v>0.044</v>
      </c>
      <c r="M261" s="111">
        <v>197895</v>
      </c>
      <c r="N261" s="111">
        <v>200010</v>
      </c>
      <c r="O261" s="203">
        <f t="shared" si="23"/>
        <v>31427040</v>
      </c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5"/>
    </row>
    <row r="262" spans="1:44" s="49" customFormat="1" ht="78" customHeight="1">
      <c r="A262" s="85" t="s">
        <v>482</v>
      </c>
      <c r="B262" s="86">
        <v>42360</v>
      </c>
      <c r="C262" s="87">
        <v>200000</v>
      </c>
      <c r="D262" s="85">
        <v>91</v>
      </c>
      <c r="E262" s="86">
        <f t="shared" si="24"/>
        <v>42452</v>
      </c>
      <c r="F262" s="85">
        <v>7</v>
      </c>
      <c r="G262" s="85">
        <v>5</v>
      </c>
      <c r="H262" s="88">
        <v>325500</v>
      </c>
      <c r="I262" s="88">
        <v>200030</v>
      </c>
      <c r="J262" s="90">
        <v>1.6275</v>
      </c>
      <c r="K262" s="89" t="s">
        <v>475</v>
      </c>
      <c r="L262" s="90">
        <v>0.042</v>
      </c>
      <c r="M262" s="88">
        <v>198016</v>
      </c>
      <c r="N262" s="88">
        <v>200030</v>
      </c>
      <c r="O262" s="204">
        <f t="shared" si="23"/>
        <v>31627070</v>
      </c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8"/>
    </row>
    <row r="263" spans="1:15" s="43" customFormat="1" ht="78" customHeight="1">
      <c r="A263" s="85" t="s">
        <v>485</v>
      </c>
      <c r="B263" s="108">
        <v>42598</v>
      </c>
      <c r="C263" s="109">
        <v>200000</v>
      </c>
      <c r="D263" s="110">
        <v>91</v>
      </c>
      <c r="E263" s="108">
        <f t="shared" si="24"/>
        <v>42690</v>
      </c>
      <c r="F263" s="252" t="s">
        <v>350</v>
      </c>
      <c r="G263" s="253"/>
      <c r="H263" s="253"/>
      <c r="I263" s="253"/>
      <c r="J263" s="253"/>
      <c r="K263" s="253"/>
      <c r="L263" s="253"/>
      <c r="M263" s="253"/>
      <c r="N263" s="254"/>
      <c r="O263" s="203"/>
    </row>
    <row r="264" spans="1:15" s="43" customFormat="1" ht="78" customHeight="1">
      <c r="A264" s="85" t="s">
        <v>487</v>
      </c>
      <c r="B264" s="108">
        <v>42619</v>
      </c>
      <c r="C264" s="109">
        <v>200000</v>
      </c>
      <c r="D264" s="110">
        <v>182</v>
      </c>
      <c r="E264" s="108">
        <f>B264+183</f>
        <v>42802</v>
      </c>
      <c r="F264" s="110">
        <v>1</v>
      </c>
      <c r="G264" s="110">
        <v>1</v>
      </c>
      <c r="H264" s="111">
        <v>50000</v>
      </c>
      <c r="I264" s="111">
        <v>50000</v>
      </c>
      <c r="J264" s="113">
        <v>0.25</v>
      </c>
      <c r="K264" s="112" t="s">
        <v>483</v>
      </c>
      <c r="L264" s="113">
        <v>0.025</v>
      </c>
      <c r="M264" s="111">
        <v>49385</v>
      </c>
      <c r="N264" s="111">
        <v>50000</v>
      </c>
      <c r="O264" s="203">
        <f>O262+N264</f>
        <v>31677070</v>
      </c>
    </row>
    <row r="265" spans="1:15" s="43" customFormat="1" ht="78" customHeight="1">
      <c r="A265" s="85" t="s">
        <v>486</v>
      </c>
      <c r="B265" s="108">
        <v>42633</v>
      </c>
      <c r="C265" s="109">
        <v>200000</v>
      </c>
      <c r="D265" s="110">
        <v>91</v>
      </c>
      <c r="E265" s="108">
        <f t="shared" si="24"/>
        <v>42725</v>
      </c>
      <c r="F265" s="252" t="s">
        <v>350</v>
      </c>
      <c r="G265" s="253"/>
      <c r="H265" s="253"/>
      <c r="I265" s="253"/>
      <c r="J265" s="253"/>
      <c r="K265" s="253"/>
      <c r="L265" s="253"/>
      <c r="M265" s="253"/>
      <c r="N265" s="254"/>
      <c r="O265" s="203"/>
    </row>
    <row r="266" spans="1:44" s="46" customFormat="1" ht="78" customHeight="1">
      <c r="A266" s="110" t="s">
        <v>488</v>
      </c>
      <c r="B266" s="108">
        <v>42647</v>
      </c>
      <c r="C266" s="109">
        <v>200000</v>
      </c>
      <c r="D266" s="110">
        <v>182</v>
      </c>
      <c r="E266" s="108">
        <f>B266+183</f>
        <v>42830</v>
      </c>
      <c r="F266" s="110">
        <v>3</v>
      </c>
      <c r="G266" s="110">
        <v>1</v>
      </c>
      <c r="H266" s="111">
        <v>75000</v>
      </c>
      <c r="I266" s="111">
        <v>15000</v>
      </c>
      <c r="J266" s="113">
        <v>0.375</v>
      </c>
      <c r="K266" s="112" t="s">
        <v>484</v>
      </c>
      <c r="L266" s="113">
        <v>0.025</v>
      </c>
      <c r="M266" s="111">
        <v>14815</v>
      </c>
      <c r="N266" s="111">
        <v>15000</v>
      </c>
      <c r="O266" s="203">
        <f aca="true" t="shared" si="25" ref="O266:O271">O264+N266</f>
        <v>31692070</v>
      </c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5"/>
    </row>
    <row r="267" spans="1:44" s="49" customFormat="1" ht="78" customHeight="1">
      <c r="A267" s="110" t="s">
        <v>489</v>
      </c>
      <c r="B267" s="108">
        <v>42661</v>
      </c>
      <c r="C267" s="109">
        <v>100000</v>
      </c>
      <c r="D267" s="110">
        <v>91</v>
      </c>
      <c r="E267" s="108">
        <f>B267+92</f>
        <v>42753</v>
      </c>
      <c r="F267" s="252" t="s">
        <v>350</v>
      </c>
      <c r="G267" s="253"/>
      <c r="H267" s="253"/>
      <c r="I267" s="253"/>
      <c r="J267" s="253"/>
      <c r="K267" s="253"/>
      <c r="L267" s="253"/>
      <c r="M267" s="254"/>
      <c r="N267" s="88"/>
      <c r="O267" s="203">
        <f t="shared" si="25"/>
        <v>0</v>
      </c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8"/>
    </row>
    <row r="268" spans="1:16" s="43" customFormat="1" ht="78" customHeight="1">
      <c r="A268" s="110" t="s">
        <v>490</v>
      </c>
      <c r="B268" s="108">
        <v>42675</v>
      </c>
      <c r="C268" s="109">
        <v>200000</v>
      </c>
      <c r="D268" s="110">
        <v>182</v>
      </c>
      <c r="E268" s="108">
        <f>B268+183</f>
        <v>42858</v>
      </c>
      <c r="F268" s="91"/>
      <c r="G268" s="91"/>
      <c r="H268" s="91"/>
      <c r="I268" s="205" t="s">
        <v>350</v>
      </c>
      <c r="J268" s="206"/>
      <c r="K268" s="206"/>
      <c r="L268" s="206"/>
      <c r="M268" s="206"/>
      <c r="N268" s="130"/>
      <c r="O268" s="203">
        <f t="shared" si="25"/>
        <v>31692070</v>
      </c>
      <c r="P268" s="79"/>
    </row>
    <row r="269" spans="1:44" s="49" customFormat="1" ht="78" customHeight="1">
      <c r="A269" s="85" t="s">
        <v>491</v>
      </c>
      <c r="B269" s="86">
        <v>42719</v>
      </c>
      <c r="C269" s="87">
        <v>100000</v>
      </c>
      <c r="D269" s="85">
        <v>91</v>
      </c>
      <c r="E269" s="86">
        <f>B269+92</f>
        <v>42811</v>
      </c>
      <c r="F269" s="85"/>
      <c r="G269" s="85"/>
      <c r="H269" s="252" t="s">
        <v>350</v>
      </c>
      <c r="I269" s="253"/>
      <c r="J269" s="253"/>
      <c r="K269" s="253"/>
      <c r="L269" s="253"/>
      <c r="M269" s="253"/>
      <c r="N269" s="254"/>
      <c r="O269" s="203">
        <f t="shared" si="25"/>
        <v>0</v>
      </c>
      <c r="P269" s="79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8"/>
    </row>
    <row r="270" spans="1:44" s="46" customFormat="1" ht="78" customHeight="1">
      <c r="A270" s="110" t="s">
        <v>492</v>
      </c>
      <c r="B270" s="108">
        <v>42710</v>
      </c>
      <c r="C270" s="109">
        <v>200000</v>
      </c>
      <c r="D270" s="110">
        <v>182</v>
      </c>
      <c r="E270" s="108">
        <f>B270+183</f>
        <v>42893</v>
      </c>
      <c r="F270" s="110"/>
      <c r="G270" s="110"/>
      <c r="H270" s="252" t="s">
        <v>350</v>
      </c>
      <c r="I270" s="253"/>
      <c r="J270" s="253"/>
      <c r="K270" s="253"/>
      <c r="L270" s="253"/>
      <c r="M270" s="253"/>
      <c r="N270" s="254"/>
      <c r="O270" s="203">
        <f t="shared" si="25"/>
        <v>31692070</v>
      </c>
      <c r="P270" s="79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5"/>
    </row>
    <row r="271" spans="1:44" s="49" customFormat="1" ht="78" customHeight="1">
      <c r="A271" s="85" t="s">
        <v>493</v>
      </c>
      <c r="B271" s="86">
        <v>42724</v>
      </c>
      <c r="C271" s="87">
        <v>100000</v>
      </c>
      <c r="D271" s="85">
        <v>91</v>
      </c>
      <c r="E271" s="86">
        <f>B271+92</f>
        <v>42816</v>
      </c>
      <c r="F271" s="85"/>
      <c r="G271" s="85"/>
      <c r="H271" s="85"/>
      <c r="I271" s="129"/>
      <c r="J271" s="129"/>
      <c r="K271" s="207" t="s">
        <v>350</v>
      </c>
      <c r="L271" s="208"/>
      <c r="M271" s="208"/>
      <c r="N271" s="208"/>
      <c r="O271" s="203">
        <f t="shared" si="25"/>
        <v>0</v>
      </c>
      <c r="P271" s="79"/>
      <c r="Q271" s="79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8"/>
    </row>
    <row r="272" spans="1:44" s="99" customFormat="1" ht="78" customHeight="1">
      <c r="A272" s="209" t="s">
        <v>496</v>
      </c>
      <c r="B272" s="210">
        <v>42752</v>
      </c>
      <c r="C272" s="211">
        <v>100000</v>
      </c>
      <c r="D272" s="209">
        <v>91</v>
      </c>
      <c r="E272" s="210">
        <f>B272+92</f>
        <v>42844</v>
      </c>
      <c r="F272" s="209"/>
      <c r="G272" s="249" t="s">
        <v>350</v>
      </c>
      <c r="H272" s="250"/>
      <c r="I272" s="250"/>
      <c r="J272" s="250"/>
      <c r="K272" s="250"/>
      <c r="L272" s="250"/>
      <c r="M272" s="250"/>
      <c r="N272" s="251"/>
      <c r="O272" s="212"/>
      <c r="P272" s="97"/>
      <c r="Q272" s="97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98"/>
    </row>
    <row r="273" spans="1:44" s="46" customFormat="1" ht="78" customHeight="1">
      <c r="A273" s="110" t="s">
        <v>494</v>
      </c>
      <c r="B273" s="108">
        <v>42759</v>
      </c>
      <c r="C273" s="109">
        <v>200000</v>
      </c>
      <c r="D273" s="110">
        <v>182</v>
      </c>
      <c r="E273" s="108">
        <f>B273+183</f>
        <v>42942</v>
      </c>
      <c r="F273" s="110">
        <v>2</v>
      </c>
      <c r="G273" s="110">
        <v>2</v>
      </c>
      <c r="H273" s="111">
        <v>60000</v>
      </c>
      <c r="I273" s="111">
        <v>60000</v>
      </c>
      <c r="J273" s="112">
        <v>0.3</v>
      </c>
      <c r="K273" s="110" t="s">
        <v>495</v>
      </c>
      <c r="L273" s="113">
        <v>0.025</v>
      </c>
      <c r="M273" s="111">
        <v>59261</v>
      </c>
      <c r="N273" s="111">
        <v>60000</v>
      </c>
      <c r="O273" s="203">
        <f>O270+N273</f>
        <v>31752070</v>
      </c>
      <c r="P273" s="78"/>
      <c r="Q273" s="78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5"/>
    </row>
    <row r="274" spans="1:44" s="99" customFormat="1" ht="78" customHeight="1">
      <c r="A274" s="209" t="s">
        <v>497</v>
      </c>
      <c r="B274" s="210">
        <v>42780</v>
      </c>
      <c r="C274" s="211">
        <v>100000</v>
      </c>
      <c r="D274" s="209">
        <v>91</v>
      </c>
      <c r="E274" s="210">
        <f>B274+92</f>
        <v>42872</v>
      </c>
      <c r="F274" s="209">
        <v>3</v>
      </c>
      <c r="G274" s="209">
        <v>1</v>
      </c>
      <c r="H274" s="213">
        <v>70000</v>
      </c>
      <c r="I274" s="213">
        <v>30000</v>
      </c>
      <c r="J274" s="214">
        <v>0.7</v>
      </c>
      <c r="K274" s="209" t="s">
        <v>498</v>
      </c>
      <c r="L274" s="215">
        <v>0.015</v>
      </c>
      <c r="M274" s="213">
        <v>29888</v>
      </c>
      <c r="N274" s="213">
        <v>30000</v>
      </c>
      <c r="O274" s="216">
        <f>O273+N274</f>
        <v>31782070</v>
      </c>
      <c r="P274" s="18"/>
      <c r="Q274" s="18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98"/>
    </row>
    <row r="275" spans="1:44" s="49" customFormat="1" ht="78" customHeight="1">
      <c r="A275" s="85" t="s">
        <v>500</v>
      </c>
      <c r="B275" s="86">
        <v>42787</v>
      </c>
      <c r="C275" s="87">
        <v>200000</v>
      </c>
      <c r="D275" s="85">
        <v>182</v>
      </c>
      <c r="E275" s="86">
        <f>B275+183</f>
        <v>42970</v>
      </c>
      <c r="F275" s="85"/>
      <c r="G275" s="202"/>
      <c r="H275" s="256" t="s">
        <v>350</v>
      </c>
      <c r="I275" s="256"/>
      <c r="J275" s="256"/>
      <c r="K275" s="256"/>
      <c r="L275" s="256"/>
      <c r="M275" s="256"/>
      <c r="N275" s="257"/>
      <c r="O275" s="204">
        <f>O274+N275</f>
        <v>31782070</v>
      </c>
      <c r="P275" s="78"/>
      <c r="Q275" s="78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8"/>
    </row>
    <row r="276" spans="1:44" s="99" customFormat="1" ht="78" customHeight="1">
      <c r="A276" s="209" t="s">
        <v>499</v>
      </c>
      <c r="B276" s="210">
        <v>42808</v>
      </c>
      <c r="C276" s="211">
        <v>100000</v>
      </c>
      <c r="D276" s="209">
        <v>91</v>
      </c>
      <c r="E276" s="210">
        <f>B276+92</f>
        <v>42900</v>
      </c>
      <c r="F276" s="209"/>
      <c r="G276" s="249" t="s">
        <v>350</v>
      </c>
      <c r="H276" s="250"/>
      <c r="I276" s="250"/>
      <c r="J276" s="250"/>
      <c r="K276" s="250"/>
      <c r="L276" s="250"/>
      <c r="M276" s="250"/>
      <c r="N276" s="251"/>
      <c r="O276" s="216">
        <f>O275+N276</f>
        <v>31782070</v>
      </c>
      <c r="P276" s="18"/>
      <c r="Q276" s="18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98"/>
    </row>
    <row r="277" spans="1:44" s="49" customFormat="1" ht="78" customHeight="1">
      <c r="A277" s="85" t="s">
        <v>501</v>
      </c>
      <c r="B277" s="86">
        <v>42816</v>
      </c>
      <c r="C277" s="87">
        <v>200000</v>
      </c>
      <c r="D277" s="85">
        <v>182</v>
      </c>
      <c r="E277" s="86">
        <f>B277+183</f>
        <v>42999</v>
      </c>
      <c r="F277" s="85"/>
      <c r="G277" s="252" t="s">
        <v>350</v>
      </c>
      <c r="H277" s="253"/>
      <c r="I277" s="253"/>
      <c r="J277" s="253"/>
      <c r="K277" s="253"/>
      <c r="L277" s="253"/>
      <c r="M277" s="253"/>
      <c r="N277" s="254"/>
      <c r="O277" s="204">
        <f>O276+N277</f>
        <v>31782070</v>
      </c>
      <c r="P277" s="78"/>
      <c r="Q277" s="78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8"/>
    </row>
    <row r="278" spans="1:44" s="99" customFormat="1" ht="78" customHeight="1">
      <c r="A278" s="209" t="s">
        <v>504</v>
      </c>
      <c r="B278" s="210">
        <v>42843</v>
      </c>
      <c r="C278" s="211">
        <v>100000</v>
      </c>
      <c r="D278" s="209">
        <v>91</v>
      </c>
      <c r="E278" s="210">
        <f>B278+92</f>
        <v>42935</v>
      </c>
      <c r="F278" s="209"/>
      <c r="G278" s="217"/>
      <c r="H278" s="218"/>
      <c r="I278" s="218"/>
      <c r="J278" s="218"/>
      <c r="K278" s="218"/>
      <c r="L278" s="218"/>
      <c r="M278" s="218"/>
      <c r="N278" s="219"/>
      <c r="O278" s="216"/>
      <c r="P278" s="18"/>
      <c r="Q278" s="18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98"/>
    </row>
    <row r="279" spans="1:44" s="22" customFormat="1" ht="79.5" customHeight="1">
      <c r="A279" s="85" t="s">
        <v>502</v>
      </c>
      <c r="B279" s="220">
        <v>42850</v>
      </c>
      <c r="C279" s="87">
        <v>200000</v>
      </c>
      <c r="D279" s="85">
        <v>182</v>
      </c>
      <c r="E279" s="86">
        <f>B279+183</f>
        <v>43033</v>
      </c>
      <c r="F279" s="106">
        <v>1</v>
      </c>
      <c r="G279" s="106">
        <v>1</v>
      </c>
      <c r="H279" s="123">
        <v>40000</v>
      </c>
      <c r="I279" s="123">
        <v>40000</v>
      </c>
      <c r="J279" s="221">
        <v>0.2</v>
      </c>
      <c r="K279" s="106" t="s">
        <v>503</v>
      </c>
      <c r="L279" s="125">
        <v>0.025</v>
      </c>
      <c r="M279" s="123">
        <v>39532</v>
      </c>
      <c r="N279" s="123">
        <v>40000</v>
      </c>
      <c r="O279" s="204">
        <f>O277+N279</f>
        <v>31822070</v>
      </c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1"/>
    </row>
    <row r="280" spans="1:44" s="102" customFormat="1" ht="79.5" customHeight="1">
      <c r="A280" s="209" t="s">
        <v>505</v>
      </c>
      <c r="B280" s="222">
        <v>42871</v>
      </c>
      <c r="C280" s="211">
        <v>100000</v>
      </c>
      <c r="D280" s="209">
        <v>91</v>
      </c>
      <c r="E280" s="210">
        <f>B280+92</f>
        <v>42963</v>
      </c>
      <c r="F280" s="223"/>
      <c r="G280" s="249" t="s">
        <v>350</v>
      </c>
      <c r="H280" s="250"/>
      <c r="I280" s="250"/>
      <c r="J280" s="250"/>
      <c r="K280" s="250"/>
      <c r="L280" s="250"/>
      <c r="M280" s="250"/>
      <c r="N280" s="251"/>
      <c r="O280" s="216">
        <f>O277+N280</f>
        <v>31782070</v>
      </c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1"/>
    </row>
    <row r="281" spans="1:44" s="49" customFormat="1" ht="78" customHeight="1">
      <c r="A281" s="85" t="s">
        <v>506</v>
      </c>
      <c r="B281" s="86">
        <v>42878</v>
      </c>
      <c r="C281" s="87">
        <v>200000</v>
      </c>
      <c r="D281" s="85">
        <v>182</v>
      </c>
      <c r="E281" s="86">
        <f>B281+183</f>
        <v>43061</v>
      </c>
      <c r="F281" s="85"/>
      <c r="G281" s="252" t="s">
        <v>350</v>
      </c>
      <c r="H281" s="253"/>
      <c r="I281" s="253"/>
      <c r="J281" s="253"/>
      <c r="K281" s="253"/>
      <c r="L281" s="253"/>
      <c r="M281" s="253"/>
      <c r="N281" s="254"/>
      <c r="O281" s="204"/>
      <c r="P281" s="78"/>
      <c r="Q281" s="78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8"/>
    </row>
    <row r="282" spans="1:44" s="99" customFormat="1" ht="78" customHeight="1">
      <c r="A282" s="209" t="s">
        <v>507</v>
      </c>
      <c r="B282" s="210">
        <v>42899</v>
      </c>
      <c r="C282" s="211">
        <v>100000</v>
      </c>
      <c r="D282" s="209">
        <v>91</v>
      </c>
      <c r="E282" s="210">
        <f>B282+92</f>
        <v>42991</v>
      </c>
      <c r="F282" s="209"/>
      <c r="G282" s="249" t="s">
        <v>350</v>
      </c>
      <c r="H282" s="250"/>
      <c r="I282" s="250"/>
      <c r="J282" s="250"/>
      <c r="K282" s="250"/>
      <c r="L282" s="250"/>
      <c r="M282" s="250"/>
      <c r="N282" s="251"/>
      <c r="O282" s="216"/>
      <c r="P282" s="18"/>
      <c r="Q282" s="18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98"/>
    </row>
    <row r="283" spans="1:44" s="4" customFormat="1" ht="78" customHeight="1">
      <c r="A283" s="85" t="s">
        <v>508</v>
      </c>
      <c r="B283" s="86">
        <v>42906</v>
      </c>
      <c r="C283" s="87">
        <v>200000</v>
      </c>
      <c r="D283" s="85">
        <v>182</v>
      </c>
      <c r="E283" s="86">
        <f>B283+183</f>
        <v>43089</v>
      </c>
      <c r="F283" s="85">
        <v>1</v>
      </c>
      <c r="G283" s="85">
        <v>1</v>
      </c>
      <c r="H283" s="88">
        <v>30000</v>
      </c>
      <c r="I283" s="88">
        <v>30000</v>
      </c>
      <c r="J283" s="89">
        <v>0.15</v>
      </c>
      <c r="K283" s="85" t="s">
        <v>509</v>
      </c>
      <c r="L283" s="90">
        <v>0.025</v>
      </c>
      <c r="M283" s="88">
        <v>29631</v>
      </c>
      <c r="N283" s="88">
        <v>30000</v>
      </c>
      <c r="O283" s="204">
        <f>O280+N283</f>
        <v>31812070</v>
      </c>
      <c r="P283" s="78"/>
      <c r="Q283" s="7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3"/>
    </row>
    <row r="284" spans="1:44" s="4" customFormat="1" ht="78" customHeight="1">
      <c r="A284" s="85" t="s">
        <v>510</v>
      </c>
      <c r="B284" s="86">
        <v>42941</v>
      </c>
      <c r="C284" s="87">
        <v>200000</v>
      </c>
      <c r="D284" s="85">
        <v>182</v>
      </c>
      <c r="E284" s="86">
        <f>B284+183</f>
        <v>43124</v>
      </c>
      <c r="F284" s="85">
        <v>4</v>
      </c>
      <c r="G284" s="85">
        <v>4</v>
      </c>
      <c r="H284" s="88">
        <v>95000</v>
      </c>
      <c r="I284" s="88">
        <v>85000</v>
      </c>
      <c r="J284" s="89">
        <v>0.475</v>
      </c>
      <c r="K284" s="85" t="s">
        <v>511</v>
      </c>
      <c r="L284" s="90">
        <v>0.025</v>
      </c>
      <c r="M284" s="88">
        <v>83990</v>
      </c>
      <c r="N284" s="88">
        <v>85000</v>
      </c>
      <c r="O284" s="204">
        <f>O283+N284</f>
        <v>31897070</v>
      </c>
      <c r="P284" s="78"/>
      <c r="Q284" s="7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3"/>
    </row>
    <row r="285" spans="1:17" s="103" customFormat="1" ht="78" customHeight="1">
      <c r="A285" s="209" t="s">
        <v>514</v>
      </c>
      <c r="B285" s="210">
        <v>42962</v>
      </c>
      <c r="C285" s="211">
        <v>100000</v>
      </c>
      <c r="D285" s="209">
        <v>91</v>
      </c>
      <c r="E285" s="210">
        <f>B285+92</f>
        <v>43054</v>
      </c>
      <c r="F285" s="209">
        <v>3</v>
      </c>
      <c r="G285" s="209">
        <v>1</v>
      </c>
      <c r="H285" s="213">
        <v>120000</v>
      </c>
      <c r="I285" s="213">
        <v>10000</v>
      </c>
      <c r="J285" s="214">
        <v>1.2</v>
      </c>
      <c r="K285" s="209" t="s">
        <v>515</v>
      </c>
      <c r="L285" s="215">
        <v>0.015</v>
      </c>
      <c r="M285" s="213">
        <v>9963</v>
      </c>
      <c r="N285" s="213">
        <v>10000</v>
      </c>
      <c r="O285" s="216">
        <f>O284+N285</f>
        <v>31907070</v>
      </c>
      <c r="P285" s="18"/>
      <c r="Q285" s="18"/>
    </row>
    <row r="286" spans="1:17" s="2" customFormat="1" ht="78" customHeight="1">
      <c r="A286" s="85" t="s">
        <v>512</v>
      </c>
      <c r="B286" s="86">
        <v>42969</v>
      </c>
      <c r="C286" s="87">
        <v>200000</v>
      </c>
      <c r="D286" s="85">
        <v>182</v>
      </c>
      <c r="E286" s="86">
        <f>B286+183</f>
        <v>43152</v>
      </c>
      <c r="F286" s="85">
        <v>1</v>
      </c>
      <c r="G286" s="85">
        <v>1</v>
      </c>
      <c r="H286" s="88">
        <v>10000</v>
      </c>
      <c r="I286" s="88">
        <v>10000</v>
      </c>
      <c r="J286" s="89">
        <v>0.05</v>
      </c>
      <c r="K286" s="85" t="s">
        <v>513</v>
      </c>
      <c r="L286" s="90">
        <v>0.025</v>
      </c>
      <c r="M286" s="88">
        <v>9877</v>
      </c>
      <c r="N286" s="88">
        <v>10000</v>
      </c>
      <c r="O286" s="204">
        <f>O285+N286</f>
        <v>31917070</v>
      </c>
      <c r="P286" s="78"/>
      <c r="Q286" s="78"/>
    </row>
    <row r="287" spans="1:17" s="103" customFormat="1" ht="78" customHeight="1">
      <c r="A287" s="209" t="s">
        <v>516</v>
      </c>
      <c r="B287" s="210">
        <v>42990</v>
      </c>
      <c r="C287" s="211">
        <v>100000</v>
      </c>
      <c r="D287" s="209">
        <v>91</v>
      </c>
      <c r="E287" s="210">
        <f>B287+92</f>
        <v>43082</v>
      </c>
      <c r="F287" s="209">
        <v>4</v>
      </c>
      <c r="G287" s="209">
        <v>1</v>
      </c>
      <c r="H287" s="213">
        <v>80000</v>
      </c>
      <c r="I287" s="213">
        <v>10000</v>
      </c>
      <c r="J287" s="214">
        <v>0.8</v>
      </c>
      <c r="K287" s="209" t="s">
        <v>518</v>
      </c>
      <c r="L287" s="215">
        <v>0.015</v>
      </c>
      <c r="M287" s="213">
        <v>9963</v>
      </c>
      <c r="N287" s="213">
        <v>10000</v>
      </c>
      <c r="O287" s="216">
        <f>O286+N287</f>
        <v>31927070</v>
      </c>
      <c r="P287" s="18"/>
      <c r="Q287" s="18"/>
    </row>
    <row r="288" spans="1:24" s="4" customFormat="1" ht="78" customHeight="1">
      <c r="A288" s="85" t="s">
        <v>519</v>
      </c>
      <c r="B288" s="86">
        <v>42997</v>
      </c>
      <c r="C288" s="87">
        <v>200000</v>
      </c>
      <c r="D288" s="85">
        <v>182</v>
      </c>
      <c r="E288" s="86">
        <f>B288+183</f>
        <v>43180</v>
      </c>
      <c r="F288" s="85">
        <v>5</v>
      </c>
      <c r="G288" s="85">
        <v>5</v>
      </c>
      <c r="H288" s="88">
        <v>100000</v>
      </c>
      <c r="I288" s="88">
        <v>100000</v>
      </c>
      <c r="J288" s="89">
        <v>0.5</v>
      </c>
      <c r="K288" s="85" t="s">
        <v>515</v>
      </c>
      <c r="L288" s="90">
        <v>0.025</v>
      </c>
      <c r="M288" s="88">
        <v>98867</v>
      </c>
      <c r="N288" s="88">
        <v>100000</v>
      </c>
      <c r="O288" s="204">
        <v>32027070</v>
      </c>
      <c r="P288" s="78"/>
      <c r="Q288" s="78"/>
      <c r="R288" s="2"/>
      <c r="S288" s="2"/>
      <c r="T288" s="2"/>
      <c r="U288" s="2"/>
      <c r="V288" s="2"/>
      <c r="W288" s="2"/>
      <c r="X288" s="3"/>
    </row>
    <row r="289" spans="1:17" s="103" customFormat="1" ht="78" customHeight="1">
      <c r="A289" s="224" t="s">
        <v>517</v>
      </c>
      <c r="B289" s="225">
        <v>43025</v>
      </c>
      <c r="C289" s="226">
        <v>100000</v>
      </c>
      <c r="D289" s="224">
        <v>91</v>
      </c>
      <c r="E289" s="225">
        <f>B289+92</f>
        <v>43117</v>
      </c>
      <c r="F289" s="224">
        <v>5</v>
      </c>
      <c r="G289" s="224">
        <v>4</v>
      </c>
      <c r="H289" s="227">
        <v>50000</v>
      </c>
      <c r="I289" s="227">
        <v>40000</v>
      </c>
      <c r="J289" s="228">
        <v>0.5</v>
      </c>
      <c r="K289" s="224" t="s">
        <v>518</v>
      </c>
      <c r="L289" s="229">
        <v>0.015</v>
      </c>
      <c r="M289" s="227">
        <v>39851</v>
      </c>
      <c r="N289" s="227">
        <v>40000</v>
      </c>
      <c r="O289" s="212">
        <f aca="true" t="shared" si="26" ref="O289:O295">O287+N289</f>
        <v>31967070</v>
      </c>
      <c r="P289" s="18"/>
      <c r="Q289" s="18"/>
    </row>
    <row r="290" spans="1:17" s="2" customFormat="1" ht="78" customHeight="1">
      <c r="A290" s="110" t="s">
        <v>520</v>
      </c>
      <c r="B290" s="108">
        <v>43032</v>
      </c>
      <c r="C290" s="109">
        <v>200000</v>
      </c>
      <c r="D290" s="110">
        <v>182</v>
      </c>
      <c r="E290" s="86">
        <f>B290+183</f>
        <v>43215</v>
      </c>
      <c r="F290" s="110">
        <v>5</v>
      </c>
      <c r="G290" s="110">
        <v>4</v>
      </c>
      <c r="H290" s="111">
        <v>275000</v>
      </c>
      <c r="I290" s="111">
        <v>200020</v>
      </c>
      <c r="J290" s="112">
        <v>1.375</v>
      </c>
      <c r="K290" s="110" t="s">
        <v>521</v>
      </c>
      <c r="L290" s="113">
        <v>0.025</v>
      </c>
      <c r="M290" s="111">
        <v>197558</v>
      </c>
      <c r="N290" s="111">
        <v>200020</v>
      </c>
      <c r="O290" s="203">
        <f t="shared" si="26"/>
        <v>32227090</v>
      </c>
      <c r="P290" s="78"/>
      <c r="Q290" s="78"/>
    </row>
    <row r="291" spans="1:24" s="105" customFormat="1" ht="78" customHeight="1">
      <c r="A291" s="209" t="s">
        <v>523</v>
      </c>
      <c r="B291" s="210">
        <v>43053</v>
      </c>
      <c r="C291" s="211">
        <v>100000</v>
      </c>
      <c r="D291" s="209">
        <v>91</v>
      </c>
      <c r="E291" s="210">
        <v>43145</v>
      </c>
      <c r="F291" s="209">
        <v>6</v>
      </c>
      <c r="G291" s="209">
        <v>6</v>
      </c>
      <c r="H291" s="213">
        <v>65000</v>
      </c>
      <c r="I291" s="213">
        <v>65000</v>
      </c>
      <c r="J291" s="214">
        <v>0.65</v>
      </c>
      <c r="K291" s="209" t="s">
        <v>524</v>
      </c>
      <c r="L291" s="215">
        <v>0.015</v>
      </c>
      <c r="M291" s="213">
        <v>64759</v>
      </c>
      <c r="N291" s="213">
        <v>65000</v>
      </c>
      <c r="O291" s="212">
        <f t="shared" si="26"/>
        <v>32032070</v>
      </c>
      <c r="P291" s="18"/>
      <c r="Q291" s="18"/>
      <c r="R291" s="103"/>
      <c r="S291" s="103"/>
      <c r="T291" s="103"/>
      <c r="U291" s="103"/>
      <c r="V291" s="103"/>
      <c r="W291" s="103"/>
      <c r="X291" s="104"/>
    </row>
    <row r="292" spans="1:17" s="2" customFormat="1" ht="78" customHeight="1">
      <c r="A292" s="110" t="s">
        <v>522</v>
      </c>
      <c r="B292" s="108">
        <v>43060</v>
      </c>
      <c r="C292" s="109">
        <v>200000</v>
      </c>
      <c r="D292" s="110">
        <v>182</v>
      </c>
      <c r="E292" s="108">
        <f>B292+183</f>
        <v>43243</v>
      </c>
      <c r="F292" s="110">
        <v>6</v>
      </c>
      <c r="G292" s="110">
        <v>6</v>
      </c>
      <c r="H292" s="111">
        <v>106000</v>
      </c>
      <c r="I292" s="111">
        <v>105000</v>
      </c>
      <c r="J292" s="112">
        <v>0.53</v>
      </c>
      <c r="K292" s="110" t="s">
        <v>525</v>
      </c>
      <c r="L292" s="113">
        <v>0.025</v>
      </c>
      <c r="M292" s="111">
        <v>103711</v>
      </c>
      <c r="N292" s="111">
        <v>105000</v>
      </c>
      <c r="O292" s="203">
        <f t="shared" si="26"/>
        <v>32332090</v>
      </c>
      <c r="P292" s="78"/>
      <c r="Q292" s="78"/>
    </row>
    <row r="293" spans="1:17" s="103" customFormat="1" ht="78" customHeight="1">
      <c r="A293" s="224" t="s">
        <v>526</v>
      </c>
      <c r="B293" s="225">
        <v>43081</v>
      </c>
      <c r="C293" s="226">
        <v>100000</v>
      </c>
      <c r="D293" s="224">
        <v>91</v>
      </c>
      <c r="E293" s="225">
        <v>43173</v>
      </c>
      <c r="F293" s="224">
        <v>4</v>
      </c>
      <c r="G293" s="224">
        <v>4</v>
      </c>
      <c r="H293" s="227">
        <v>40000</v>
      </c>
      <c r="I293" s="227">
        <v>40000</v>
      </c>
      <c r="J293" s="228">
        <v>0.4</v>
      </c>
      <c r="K293" s="224" t="s">
        <v>527</v>
      </c>
      <c r="L293" s="229">
        <v>0.015</v>
      </c>
      <c r="M293" s="227">
        <v>39851</v>
      </c>
      <c r="N293" s="227">
        <v>40000</v>
      </c>
      <c r="O293" s="203">
        <f t="shared" si="26"/>
        <v>32072070</v>
      </c>
      <c r="P293" s="18"/>
      <c r="Q293" s="18"/>
    </row>
    <row r="294" spans="1:17" s="2" customFormat="1" ht="78" customHeight="1">
      <c r="A294" s="106" t="s">
        <v>528</v>
      </c>
      <c r="B294" s="86">
        <v>43088</v>
      </c>
      <c r="C294" s="87">
        <v>200000</v>
      </c>
      <c r="D294" s="85">
        <v>182</v>
      </c>
      <c r="E294" s="86">
        <f>B294+183</f>
        <v>43271</v>
      </c>
      <c r="F294" s="85">
        <v>5</v>
      </c>
      <c r="G294" s="85">
        <v>5</v>
      </c>
      <c r="H294" s="88">
        <v>105000</v>
      </c>
      <c r="I294" s="88">
        <v>105000</v>
      </c>
      <c r="J294" s="89">
        <v>0.525</v>
      </c>
      <c r="K294" s="85" t="s">
        <v>529</v>
      </c>
      <c r="L294" s="90">
        <v>0.025</v>
      </c>
      <c r="M294" s="88">
        <v>103727</v>
      </c>
      <c r="N294" s="88">
        <v>105000</v>
      </c>
      <c r="O294" s="203">
        <f t="shared" si="26"/>
        <v>32437090</v>
      </c>
      <c r="P294" s="78"/>
      <c r="Q294" s="78"/>
    </row>
    <row r="295" spans="1:17" s="2" customFormat="1" ht="78" customHeight="1">
      <c r="A295" s="106" t="s">
        <v>530</v>
      </c>
      <c r="B295" s="86">
        <v>43355</v>
      </c>
      <c r="C295" s="87">
        <v>100000</v>
      </c>
      <c r="D295" s="85">
        <v>182</v>
      </c>
      <c r="E295" s="86">
        <f>B295+183</f>
        <v>43538</v>
      </c>
      <c r="F295" s="85">
        <v>4</v>
      </c>
      <c r="G295" s="85">
        <v>3</v>
      </c>
      <c r="H295" s="88">
        <v>80000</v>
      </c>
      <c r="I295" s="88">
        <v>60000</v>
      </c>
      <c r="J295" s="89">
        <v>0.8</v>
      </c>
      <c r="K295" s="85" t="s">
        <v>531</v>
      </c>
      <c r="L295" s="90">
        <v>0.025</v>
      </c>
      <c r="M295" s="88">
        <v>59320</v>
      </c>
      <c r="N295" s="88">
        <v>60000</v>
      </c>
      <c r="O295" s="88">
        <f t="shared" si="26"/>
        <v>32132070</v>
      </c>
      <c r="P295" s="78"/>
      <c r="Q295" s="78"/>
    </row>
    <row r="296" spans="1:17" s="2" customFormat="1" ht="78" customHeight="1">
      <c r="A296" s="106" t="s">
        <v>532</v>
      </c>
      <c r="B296" s="86">
        <v>43382</v>
      </c>
      <c r="C296" s="87">
        <v>100000</v>
      </c>
      <c r="D296" s="85">
        <v>364</v>
      </c>
      <c r="E296" s="86">
        <f>B296+365</f>
        <v>43747</v>
      </c>
      <c r="F296" s="85">
        <v>3</v>
      </c>
      <c r="G296" s="85">
        <v>3</v>
      </c>
      <c r="H296" s="88">
        <v>55000</v>
      </c>
      <c r="I296" s="88">
        <v>55000</v>
      </c>
      <c r="J296" s="89">
        <v>0.55</v>
      </c>
      <c r="K296" s="85" t="s">
        <v>533</v>
      </c>
      <c r="L296" s="90">
        <v>0.029</v>
      </c>
      <c r="M296" s="88">
        <v>53501</v>
      </c>
      <c r="N296" s="88">
        <v>55000</v>
      </c>
      <c r="O296" s="88">
        <f>O294+N296</f>
        <v>32492090</v>
      </c>
      <c r="P296" s="78"/>
      <c r="Q296" s="78"/>
    </row>
    <row r="297" spans="1:17" s="2" customFormat="1" ht="78" customHeight="1">
      <c r="A297" s="106" t="s">
        <v>535</v>
      </c>
      <c r="B297" s="86">
        <v>43417</v>
      </c>
      <c r="C297" s="87">
        <v>100000</v>
      </c>
      <c r="D297" s="85">
        <v>182</v>
      </c>
      <c r="E297" s="86">
        <f>B297+183</f>
        <v>43600</v>
      </c>
      <c r="F297" s="85">
        <v>4</v>
      </c>
      <c r="G297" s="85">
        <v>4</v>
      </c>
      <c r="H297" s="88">
        <v>80000</v>
      </c>
      <c r="I297" s="88">
        <v>80000</v>
      </c>
      <c r="J297" s="89">
        <v>0.8</v>
      </c>
      <c r="K297" s="85" t="s">
        <v>534</v>
      </c>
      <c r="L297" s="90">
        <v>0.025</v>
      </c>
      <c r="M297" s="88">
        <v>98769</v>
      </c>
      <c r="N297" s="88">
        <v>80000</v>
      </c>
      <c r="O297" s="88">
        <f>O295+N297</f>
        <v>32212070</v>
      </c>
      <c r="P297" s="78"/>
      <c r="Q297" s="78"/>
    </row>
    <row r="298" spans="1:17" s="66" customFormat="1" ht="78" customHeight="1">
      <c r="A298" s="85" t="s">
        <v>536</v>
      </c>
      <c r="B298" s="86">
        <v>43445</v>
      </c>
      <c r="C298" s="87">
        <v>100000</v>
      </c>
      <c r="D298" s="85">
        <v>364</v>
      </c>
      <c r="E298" s="86">
        <f>B298+365</f>
        <v>43810</v>
      </c>
      <c r="F298" s="85">
        <v>4</v>
      </c>
      <c r="G298" s="85">
        <v>4</v>
      </c>
      <c r="H298" s="88">
        <v>70000</v>
      </c>
      <c r="I298" s="88">
        <v>70000</v>
      </c>
      <c r="J298" s="89">
        <v>0.7</v>
      </c>
      <c r="K298" s="85" t="s">
        <v>537</v>
      </c>
      <c r="L298" s="90">
        <v>0.029</v>
      </c>
      <c r="M298" s="88">
        <v>68132</v>
      </c>
      <c r="N298" s="88">
        <v>70000</v>
      </c>
      <c r="O298" s="88">
        <f aca="true" t="shared" si="27" ref="O298:O303">O297+N298</f>
        <v>32282070</v>
      </c>
      <c r="P298" s="91"/>
      <c r="Q298" s="91"/>
    </row>
    <row r="299" spans="1:79" s="66" customFormat="1" ht="78" customHeight="1">
      <c r="A299" s="131" t="s">
        <v>539</v>
      </c>
      <c r="B299" s="132">
        <v>43480</v>
      </c>
      <c r="C299" s="133">
        <v>100000</v>
      </c>
      <c r="D299" s="131">
        <v>182</v>
      </c>
      <c r="E299" s="86">
        <f>B299+183</f>
        <v>43663</v>
      </c>
      <c r="F299" s="131">
        <v>3</v>
      </c>
      <c r="G299" s="131">
        <v>3</v>
      </c>
      <c r="H299" s="134">
        <v>60000</v>
      </c>
      <c r="I299" s="134">
        <v>60000</v>
      </c>
      <c r="J299" s="135">
        <v>0.6</v>
      </c>
      <c r="K299" s="131" t="s">
        <v>513</v>
      </c>
      <c r="L299" s="136">
        <v>0.025</v>
      </c>
      <c r="M299" s="134">
        <v>60000</v>
      </c>
      <c r="N299" s="134">
        <v>60000</v>
      </c>
      <c r="O299" s="137">
        <f t="shared" si="27"/>
        <v>32342070</v>
      </c>
      <c r="P299" s="91"/>
      <c r="Q299" s="91"/>
      <c r="CA299" s="116"/>
    </row>
    <row r="300" spans="1:96" s="82" customFormat="1" ht="79.5" customHeight="1">
      <c r="A300" s="230" t="s">
        <v>538</v>
      </c>
      <c r="B300" s="231">
        <v>43536</v>
      </c>
      <c r="C300" s="232">
        <v>100000</v>
      </c>
      <c r="D300" s="230">
        <v>182</v>
      </c>
      <c r="E300" s="108">
        <f>B300+183</f>
        <v>43719</v>
      </c>
      <c r="F300" s="230">
        <v>1</v>
      </c>
      <c r="G300" s="230">
        <v>1</v>
      </c>
      <c r="H300" s="233">
        <v>20000</v>
      </c>
      <c r="I300" s="233">
        <v>20000</v>
      </c>
      <c r="J300" s="234">
        <v>0.2</v>
      </c>
      <c r="K300" s="234" t="s">
        <v>513</v>
      </c>
      <c r="L300" s="235">
        <v>0.025</v>
      </c>
      <c r="M300" s="233">
        <v>19436</v>
      </c>
      <c r="N300" s="233">
        <v>20000</v>
      </c>
      <c r="O300" s="111">
        <f t="shared" si="27"/>
        <v>32362070</v>
      </c>
      <c r="P300" s="81"/>
      <c r="V300" s="80"/>
      <c r="W300" s="80"/>
      <c r="X300" s="80"/>
      <c r="Y300" s="80"/>
      <c r="Z300" s="80"/>
      <c r="AA300" s="80"/>
      <c r="CA300" s="93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</row>
    <row r="301" spans="1:96" s="82" customFormat="1" ht="79.5" customHeight="1">
      <c r="A301" s="230" t="s">
        <v>546</v>
      </c>
      <c r="B301" s="231">
        <v>43599</v>
      </c>
      <c r="C301" s="232">
        <v>100000</v>
      </c>
      <c r="D301" s="230">
        <v>182</v>
      </c>
      <c r="E301" s="108">
        <f>B301+183</f>
        <v>43782</v>
      </c>
      <c r="F301" s="230">
        <v>5</v>
      </c>
      <c r="G301" s="230">
        <v>5</v>
      </c>
      <c r="H301" s="233">
        <v>95000</v>
      </c>
      <c r="I301" s="233">
        <v>90000</v>
      </c>
      <c r="J301" s="234">
        <v>0.95</v>
      </c>
      <c r="K301" s="234" t="s">
        <v>549</v>
      </c>
      <c r="L301" s="235">
        <v>0.025</v>
      </c>
      <c r="M301" s="233">
        <v>88901</v>
      </c>
      <c r="N301" s="233">
        <v>90000</v>
      </c>
      <c r="O301" s="111">
        <f t="shared" si="27"/>
        <v>32452070</v>
      </c>
      <c r="P301" s="81"/>
      <c r="V301" s="80"/>
      <c r="W301" s="80"/>
      <c r="X301" s="80"/>
      <c r="Y301" s="80"/>
      <c r="Z301" s="80"/>
      <c r="AA301" s="80"/>
      <c r="CA301" s="93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</row>
    <row r="302" spans="1:96" s="241" customFormat="1" ht="85.5" customHeight="1">
      <c r="A302" s="224" t="s">
        <v>547</v>
      </c>
      <c r="B302" s="225">
        <v>43662</v>
      </c>
      <c r="C302" s="226">
        <v>100000</v>
      </c>
      <c r="D302" s="224">
        <v>182</v>
      </c>
      <c r="E302" s="225">
        <f>B302+183</f>
        <v>43845</v>
      </c>
      <c r="F302" s="224">
        <v>4</v>
      </c>
      <c r="G302" s="224">
        <v>4</v>
      </c>
      <c r="H302" s="227">
        <v>41000</v>
      </c>
      <c r="I302" s="227">
        <v>41000</v>
      </c>
      <c r="J302" s="228">
        <v>0.41</v>
      </c>
      <c r="K302" s="228" t="s">
        <v>550</v>
      </c>
      <c r="L302" s="229">
        <v>0.025</v>
      </c>
      <c r="M302" s="227">
        <v>40496</v>
      </c>
      <c r="N302" s="227">
        <v>41000</v>
      </c>
      <c r="O302" s="227">
        <f t="shared" si="27"/>
        <v>32493070</v>
      </c>
      <c r="P302" s="240"/>
      <c r="V302" s="242"/>
      <c r="W302" s="242"/>
      <c r="X302" s="242"/>
      <c r="Y302" s="242"/>
      <c r="Z302" s="242"/>
      <c r="AA302" s="242"/>
      <c r="CA302" s="243"/>
      <c r="CB302" s="242"/>
      <c r="CC302" s="242"/>
      <c r="CD302" s="242"/>
      <c r="CE302" s="242"/>
      <c r="CF302" s="242"/>
      <c r="CG302" s="242"/>
      <c r="CH302" s="242"/>
      <c r="CI302" s="242"/>
      <c r="CJ302" s="242"/>
      <c r="CK302" s="242"/>
      <c r="CL302" s="242"/>
      <c r="CM302" s="242"/>
      <c r="CN302" s="242"/>
      <c r="CO302" s="242"/>
      <c r="CP302" s="242"/>
      <c r="CQ302" s="242"/>
      <c r="CR302" s="242"/>
    </row>
    <row r="303" spans="1:16" s="92" customFormat="1" ht="79.5" customHeight="1">
      <c r="A303" s="117" t="s">
        <v>542</v>
      </c>
      <c r="B303" s="118">
        <v>43697</v>
      </c>
      <c r="C303" s="119">
        <v>100000</v>
      </c>
      <c r="D303" s="117">
        <v>364</v>
      </c>
      <c r="E303" s="86">
        <f>B303+365</f>
        <v>44062</v>
      </c>
      <c r="F303" s="117">
        <v>1</v>
      </c>
      <c r="G303" s="117">
        <v>1</v>
      </c>
      <c r="H303" s="120">
        <v>20000</v>
      </c>
      <c r="I303" s="120">
        <v>20000</v>
      </c>
      <c r="J303" s="122">
        <v>0.2</v>
      </c>
      <c r="K303" s="122" t="s">
        <v>543</v>
      </c>
      <c r="L303" s="121">
        <v>0.029</v>
      </c>
      <c r="M303" s="120">
        <v>19436</v>
      </c>
      <c r="N303" s="120">
        <v>20000</v>
      </c>
      <c r="O303" s="111">
        <f t="shared" si="27"/>
        <v>32513070</v>
      </c>
      <c r="P303" s="236"/>
    </row>
    <row r="304" spans="1:96" s="241" customFormat="1" ht="88.5" customHeight="1">
      <c r="A304" s="224" t="s">
        <v>548</v>
      </c>
      <c r="B304" s="225">
        <v>43725</v>
      </c>
      <c r="C304" s="226">
        <v>100000</v>
      </c>
      <c r="D304" s="224">
        <v>182</v>
      </c>
      <c r="E304" s="225">
        <f>B304+183</f>
        <v>43908</v>
      </c>
      <c r="F304" s="224">
        <v>2</v>
      </c>
      <c r="G304" s="224">
        <v>2</v>
      </c>
      <c r="H304" s="227">
        <v>35000</v>
      </c>
      <c r="I304" s="227">
        <v>35000</v>
      </c>
      <c r="J304" s="228">
        <v>0.35</v>
      </c>
      <c r="K304" s="228" t="s">
        <v>550</v>
      </c>
      <c r="L304" s="229">
        <v>0.025</v>
      </c>
      <c r="M304" s="227">
        <v>34570</v>
      </c>
      <c r="N304" s="227">
        <v>35000</v>
      </c>
      <c r="O304" s="227">
        <f>O302+N304</f>
        <v>32528070</v>
      </c>
      <c r="P304" s="240"/>
      <c r="V304" s="242"/>
      <c r="W304" s="242"/>
      <c r="X304" s="242"/>
      <c r="Y304" s="242"/>
      <c r="Z304" s="242"/>
      <c r="AA304" s="242"/>
      <c r="CA304" s="243"/>
      <c r="CB304" s="242"/>
      <c r="CC304" s="242"/>
      <c r="CD304" s="242"/>
      <c r="CE304" s="242"/>
      <c r="CF304" s="242"/>
      <c r="CG304" s="242"/>
      <c r="CH304" s="242"/>
      <c r="CI304" s="242"/>
      <c r="CJ304" s="242"/>
      <c r="CK304" s="242"/>
      <c r="CL304" s="242"/>
      <c r="CM304" s="242"/>
      <c r="CN304" s="242"/>
      <c r="CO304" s="242"/>
      <c r="CP304" s="242"/>
      <c r="CQ304" s="242"/>
      <c r="CR304" s="242"/>
    </row>
    <row r="305" spans="1:16" s="92" customFormat="1" ht="64.5" customHeight="1">
      <c r="A305" s="117" t="s">
        <v>544</v>
      </c>
      <c r="B305" s="118">
        <v>43753</v>
      </c>
      <c r="C305" s="119">
        <v>100000</v>
      </c>
      <c r="D305" s="117">
        <v>364</v>
      </c>
      <c r="E305" s="86">
        <f>B305+365</f>
        <v>44118</v>
      </c>
      <c r="F305" s="117">
        <v>3</v>
      </c>
      <c r="G305" s="117">
        <v>3</v>
      </c>
      <c r="H305" s="120">
        <v>51500</v>
      </c>
      <c r="I305" s="120">
        <v>51500</v>
      </c>
      <c r="J305" s="122">
        <v>0.515</v>
      </c>
      <c r="K305" s="122" t="s">
        <v>556</v>
      </c>
      <c r="L305" s="121">
        <v>0.03</v>
      </c>
      <c r="M305" s="120">
        <v>50029</v>
      </c>
      <c r="N305" s="120">
        <v>51500</v>
      </c>
      <c r="O305" s="111">
        <f aca="true" t="shared" si="28" ref="O305:O311">O304+N305</f>
        <v>32579570</v>
      </c>
      <c r="P305" s="236"/>
    </row>
    <row r="306" spans="1:78" s="80" customFormat="1" ht="85.5" customHeight="1">
      <c r="A306" s="117" t="s">
        <v>559</v>
      </c>
      <c r="B306" s="118">
        <v>43781</v>
      </c>
      <c r="C306" s="119">
        <v>100030</v>
      </c>
      <c r="D306" s="117">
        <v>182</v>
      </c>
      <c r="E306" s="86">
        <f>B306+183</f>
        <v>43964</v>
      </c>
      <c r="F306" s="117">
        <v>7</v>
      </c>
      <c r="G306" s="117">
        <v>7</v>
      </c>
      <c r="H306" s="120">
        <v>129400</v>
      </c>
      <c r="I306" s="120">
        <v>100030</v>
      </c>
      <c r="J306" s="122">
        <v>1.29</v>
      </c>
      <c r="K306" s="122" t="s">
        <v>550</v>
      </c>
      <c r="L306" s="121">
        <v>0.025</v>
      </c>
      <c r="M306" s="120">
        <v>98801</v>
      </c>
      <c r="N306" s="120">
        <v>100030</v>
      </c>
      <c r="O306" s="111">
        <f t="shared" si="28"/>
        <v>32679600</v>
      </c>
      <c r="P306" s="84"/>
      <c r="BZ306" s="93"/>
    </row>
    <row r="307" spans="1:95" ht="61.5" customHeight="1">
      <c r="A307" s="117" t="s">
        <v>551</v>
      </c>
      <c r="B307" s="118">
        <v>43816</v>
      </c>
      <c r="C307" s="119">
        <v>100000</v>
      </c>
      <c r="D307" s="117">
        <v>364</v>
      </c>
      <c r="E307" s="86">
        <f>B307+365</f>
        <v>44181</v>
      </c>
      <c r="F307" s="117">
        <v>6</v>
      </c>
      <c r="G307" s="117">
        <v>6</v>
      </c>
      <c r="H307" s="120">
        <v>126000</v>
      </c>
      <c r="I307" s="120">
        <v>100010</v>
      </c>
      <c r="J307" s="122">
        <v>1.26</v>
      </c>
      <c r="K307" s="122" t="s">
        <v>557</v>
      </c>
      <c r="L307" s="121">
        <v>0.03</v>
      </c>
      <c r="M307" s="120">
        <v>97190</v>
      </c>
      <c r="N307" s="120">
        <v>100010</v>
      </c>
      <c r="O307" s="111">
        <f t="shared" si="28"/>
        <v>32779610</v>
      </c>
      <c r="BZ307" s="96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</row>
    <row r="308" spans="1:95" ht="76.5" customHeight="1">
      <c r="A308" s="117" t="s">
        <v>554</v>
      </c>
      <c r="B308" s="118">
        <v>43851</v>
      </c>
      <c r="C308" s="119">
        <v>100000</v>
      </c>
      <c r="D308" s="117">
        <v>182</v>
      </c>
      <c r="E308" s="86">
        <f>B308+183</f>
        <v>44034</v>
      </c>
      <c r="F308" s="117">
        <v>6</v>
      </c>
      <c r="G308" s="117">
        <v>5</v>
      </c>
      <c r="H308" s="120">
        <v>88000</v>
      </c>
      <c r="I308" s="120">
        <v>78000</v>
      </c>
      <c r="J308" s="122">
        <v>0.88</v>
      </c>
      <c r="K308" s="122" t="s">
        <v>555</v>
      </c>
      <c r="L308" s="121">
        <v>0.025</v>
      </c>
      <c r="M308" s="120">
        <v>77045</v>
      </c>
      <c r="N308" s="120">
        <v>78000</v>
      </c>
      <c r="O308" s="111">
        <f t="shared" si="28"/>
        <v>32857610</v>
      </c>
      <c r="BZ308" s="96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</row>
    <row r="309" spans="1:95" ht="73.5" customHeight="1">
      <c r="A309" s="117" t="s">
        <v>558</v>
      </c>
      <c r="B309" s="118">
        <v>43872</v>
      </c>
      <c r="C309" s="119">
        <v>100000</v>
      </c>
      <c r="D309" s="117">
        <v>364</v>
      </c>
      <c r="E309" s="86">
        <f>B309+365</f>
        <v>44237</v>
      </c>
      <c r="F309" s="117">
        <v>2</v>
      </c>
      <c r="G309" s="117">
        <v>2</v>
      </c>
      <c r="H309" s="120">
        <v>34600</v>
      </c>
      <c r="I309" s="120">
        <v>34600</v>
      </c>
      <c r="J309" s="122">
        <v>0.346</v>
      </c>
      <c r="K309" s="122" t="s">
        <v>556</v>
      </c>
      <c r="L309" s="121">
        <v>0.03</v>
      </c>
      <c r="M309" s="120">
        <v>33609</v>
      </c>
      <c r="N309" s="120">
        <v>34600</v>
      </c>
      <c r="O309" s="111">
        <f t="shared" si="28"/>
        <v>32892210</v>
      </c>
      <c r="BZ309" s="96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</row>
    <row r="310" spans="1:95" ht="73.5" customHeight="1">
      <c r="A310" s="117" t="s">
        <v>560</v>
      </c>
      <c r="B310" s="118">
        <v>43907</v>
      </c>
      <c r="C310" s="119">
        <v>100000</v>
      </c>
      <c r="D310" s="117">
        <v>182</v>
      </c>
      <c r="E310" s="86">
        <v>44096</v>
      </c>
      <c r="F310" s="117">
        <v>4</v>
      </c>
      <c r="G310" s="117">
        <v>4</v>
      </c>
      <c r="H310" s="120">
        <v>47640</v>
      </c>
      <c r="I310" s="120">
        <v>47640</v>
      </c>
      <c r="J310" s="122">
        <v>0.4764</v>
      </c>
      <c r="K310" s="122" t="s">
        <v>550</v>
      </c>
      <c r="L310" s="121">
        <v>0.025</v>
      </c>
      <c r="M310" s="120">
        <v>47054</v>
      </c>
      <c r="N310" s="120">
        <v>47640</v>
      </c>
      <c r="O310" s="111">
        <f t="shared" si="28"/>
        <v>32939850</v>
      </c>
      <c r="BZ310" s="96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</row>
    <row r="311" spans="1:95" ht="73.5" customHeight="1">
      <c r="A311" s="117" t="s">
        <v>561</v>
      </c>
      <c r="B311" s="118">
        <v>43964</v>
      </c>
      <c r="C311" s="119">
        <v>100000</v>
      </c>
      <c r="D311" s="117">
        <v>182</v>
      </c>
      <c r="E311" s="86">
        <v>44146</v>
      </c>
      <c r="F311" s="117">
        <v>4</v>
      </c>
      <c r="G311" s="117">
        <v>4</v>
      </c>
      <c r="H311" s="244">
        <v>38330</v>
      </c>
      <c r="I311" s="244">
        <v>38330</v>
      </c>
      <c r="J311" s="122">
        <v>0.38</v>
      </c>
      <c r="K311" s="122" t="s">
        <v>550</v>
      </c>
      <c r="L311" s="121">
        <v>0.025</v>
      </c>
      <c r="M311" s="245">
        <v>37863</v>
      </c>
      <c r="N311" s="244">
        <v>38330</v>
      </c>
      <c r="O311" s="111">
        <f t="shared" si="28"/>
        <v>32978180</v>
      </c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</row>
    <row r="312" spans="1:137" s="82" customFormat="1" ht="102.75" customHeight="1" thickBot="1">
      <c r="A312" s="248" t="s">
        <v>562</v>
      </c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</row>
    <row r="313" spans="1:137" s="67" customFormat="1" ht="49.5" customHeight="1">
      <c r="A313" s="144" t="s">
        <v>45</v>
      </c>
      <c r="B313" s="144" t="s">
        <v>32</v>
      </c>
      <c r="C313" s="144" t="s">
        <v>43</v>
      </c>
      <c r="D313" s="144" t="s">
        <v>30</v>
      </c>
      <c r="E313" s="145" t="s">
        <v>32</v>
      </c>
      <c r="F313" s="144" t="s">
        <v>53</v>
      </c>
      <c r="G313" s="144" t="s">
        <v>24</v>
      </c>
      <c r="H313" s="144" t="s">
        <v>33</v>
      </c>
      <c r="I313" s="144" t="s">
        <v>41</v>
      </c>
      <c r="J313" s="146" t="s">
        <v>34</v>
      </c>
      <c r="K313" s="144" t="s">
        <v>36</v>
      </c>
      <c r="L313" s="147" t="s">
        <v>42</v>
      </c>
      <c r="M313" s="147" t="s">
        <v>82</v>
      </c>
      <c r="N313" s="148" t="s">
        <v>37</v>
      </c>
      <c r="O313" s="149" t="s">
        <v>284</v>
      </c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</row>
    <row r="314" spans="1:137" s="67" customFormat="1" ht="74.25" customHeight="1">
      <c r="A314" s="150" t="s">
        <v>44</v>
      </c>
      <c r="B314" s="151" t="s">
        <v>25</v>
      </c>
      <c r="C314" s="150" t="s">
        <v>17</v>
      </c>
      <c r="D314" s="150" t="s">
        <v>31</v>
      </c>
      <c r="E314" s="151" t="s">
        <v>18</v>
      </c>
      <c r="F314" s="150" t="s">
        <v>27</v>
      </c>
      <c r="G314" s="150" t="s">
        <v>27</v>
      </c>
      <c r="H314" s="150" t="s">
        <v>48</v>
      </c>
      <c r="I314" s="150" t="s">
        <v>19</v>
      </c>
      <c r="J314" s="152" t="s">
        <v>35</v>
      </c>
      <c r="K314" s="150" t="s">
        <v>19</v>
      </c>
      <c r="L314" s="153" t="s">
        <v>20</v>
      </c>
      <c r="M314" s="153" t="s">
        <v>83</v>
      </c>
      <c r="N314" s="154" t="s">
        <v>38</v>
      </c>
      <c r="O314" s="155" t="s">
        <v>49</v>
      </c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</row>
    <row r="315" spans="1:137" s="67" customFormat="1" ht="52.5">
      <c r="A315" s="156"/>
      <c r="B315" s="151"/>
      <c r="C315" s="150"/>
      <c r="D315" s="150"/>
      <c r="E315" s="151"/>
      <c r="F315" s="150"/>
      <c r="G315" s="150" t="s">
        <v>26</v>
      </c>
      <c r="H315" s="150"/>
      <c r="I315" s="150" t="s">
        <v>40</v>
      </c>
      <c r="J315" s="152"/>
      <c r="K315" s="150"/>
      <c r="L315" s="153"/>
      <c r="M315" s="153"/>
      <c r="N315" s="154"/>
      <c r="O315" s="155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</row>
    <row r="316" spans="1:137" s="67" customFormat="1" ht="49.5" customHeight="1">
      <c r="A316" s="150" t="s">
        <v>0</v>
      </c>
      <c r="B316" s="151" t="s">
        <v>2</v>
      </c>
      <c r="C316" s="150" t="s">
        <v>54</v>
      </c>
      <c r="D316" s="150" t="s">
        <v>3</v>
      </c>
      <c r="E316" s="151" t="s">
        <v>4</v>
      </c>
      <c r="F316" s="150" t="s">
        <v>23</v>
      </c>
      <c r="G316" s="150" t="s">
        <v>7</v>
      </c>
      <c r="H316" s="150" t="s">
        <v>8</v>
      </c>
      <c r="I316" s="150" t="s">
        <v>10</v>
      </c>
      <c r="J316" s="152" t="s">
        <v>11</v>
      </c>
      <c r="K316" s="150" t="s">
        <v>28</v>
      </c>
      <c r="L316" s="153" t="s">
        <v>22</v>
      </c>
      <c r="M316" s="153" t="s">
        <v>10</v>
      </c>
      <c r="N316" s="154" t="s">
        <v>15</v>
      </c>
      <c r="O316" s="155" t="s">
        <v>50</v>
      </c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</row>
    <row r="317" spans="1:137" s="67" customFormat="1" ht="49.5" customHeight="1">
      <c r="A317" s="150" t="s">
        <v>1</v>
      </c>
      <c r="B317" s="151" t="s">
        <v>1</v>
      </c>
      <c r="C317" s="150" t="s">
        <v>15</v>
      </c>
      <c r="D317" s="150" t="s">
        <v>21</v>
      </c>
      <c r="E317" s="151" t="s">
        <v>5</v>
      </c>
      <c r="F317" s="150" t="s">
        <v>47</v>
      </c>
      <c r="G317" s="150" t="s">
        <v>6</v>
      </c>
      <c r="H317" s="150" t="s">
        <v>47</v>
      </c>
      <c r="I317" s="150" t="s">
        <v>47</v>
      </c>
      <c r="J317" s="152" t="s">
        <v>12</v>
      </c>
      <c r="K317" s="150" t="s">
        <v>13</v>
      </c>
      <c r="L317" s="153" t="s">
        <v>14</v>
      </c>
      <c r="M317" s="153" t="s">
        <v>84</v>
      </c>
      <c r="N317" s="154" t="s">
        <v>16</v>
      </c>
      <c r="O317" s="155" t="s">
        <v>51</v>
      </c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</row>
    <row r="318" spans="1:137" s="67" customFormat="1" ht="100.5" customHeight="1">
      <c r="A318" s="156"/>
      <c r="B318" s="157"/>
      <c r="C318" s="150"/>
      <c r="D318" s="150" t="s">
        <v>46</v>
      </c>
      <c r="E318" s="157"/>
      <c r="F318" s="150" t="s">
        <v>6</v>
      </c>
      <c r="G318" s="150"/>
      <c r="H318" s="150" t="s">
        <v>9</v>
      </c>
      <c r="I318" s="150" t="s">
        <v>39</v>
      </c>
      <c r="J318" s="152"/>
      <c r="K318" s="150"/>
      <c r="L318" s="153"/>
      <c r="M318" s="153" t="s">
        <v>85</v>
      </c>
      <c r="N318" s="158"/>
      <c r="O318" s="159" t="s">
        <v>52</v>
      </c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</row>
    <row r="319" spans="1:16" s="92" customFormat="1" ht="79.5" customHeight="1">
      <c r="A319" s="117" t="s">
        <v>542</v>
      </c>
      <c r="B319" s="118">
        <v>43697</v>
      </c>
      <c r="C319" s="119">
        <v>100000</v>
      </c>
      <c r="D319" s="117">
        <v>364</v>
      </c>
      <c r="E319" s="86">
        <f>B319+365</f>
        <v>44062</v>
      </c>
      <c r="F319" s="117">
        <v>1</v>
      </c>
      <c r="G319" s="117">
        <v>1</v>
      </c>
      <c r="H319" s="120">
        <v>20000</v>
      </c>
      <c r="I319" s="120">
        <v>20000</v>
      </c>
      <c r="J319" s="122">
        <v>0.2</v>
      </c>
      <c r="K319" s="122" t="s">
        <v>543</v>
      </c>
      <c r="L319" s="121">
        <v>0.029</v>
      </c>
      <c r="M319" s="120">
        <v>19436</v>
      </c>
      <c r="N319" s="120">
        <v>20000</v>
      </c>
      <c r="O319" s="111">
        <f>N319</f>
        <v>20000</v>
      </c>
      <c r="P319" s="236"/>
    </row>
    <row r="320" spans="1:16" s="92" customFormat="1" ht="64.5" customHeight="1">
      <c r="A320" s="117" t="s">
        <v>544</v>
      </c>
      <c r="B320" s="118">
        <v>43753</v>
      </c>
      <c r="C320" s="119">
        <v>100000</v>
      </c>
      <c r="D320" s="117">
        <v>364</v>
      </c>
      <c r="E320" s="86">
        <f>B320+365</f>
        <v>44118</v>
      </c>
      <c r="F320" s="117">
        <v>3</v>
      </c>
      <c r="G320" s="117">
        <v>3</v>
      </c>
      <c r="H320" s="120">
        <v>51500</v>
      </c>
      <c r="I320" s="120">
        <v>51500</v>
      </c>
      <c r="J320" s="122">
        <v>0.515</v>
      </c>
      <c r="K320" s="122" t="s">
        <v>556</v>
      </c>
      <c r="L320" s="121">
        <v>0.03</v>
      </c>
      <c r="M320" s="120">
        <v>50029</v>
      </c>
      <c r="N320" s="120">
        <v>51500</v>
      </c>
      <c r="O320" s="111">
        <f aca="true" t="shared" si="29" ref="O320:O325">O319+N320</f>
        <v>71500</v>
      </c>
      <c r="P320" s="236"/>
    </row>
    <row r="321" spans="1:95" ht="61.5" customHeight="1">
      <c r="A321" s="117" t="s">
        <v>551</v>
      </c>
      <c r="B321" s="118">
        <v>43816</v>
      </c>
      <c r="C321" s="119">
        <v>100000</v>
      </c>
      <c r="D321" s="117">
        <v>364</v>
      </c>
      <c r="E321" s="86">
        <f>B321+365</f>
        <v>44181</v>
      </c>
      <c r="F321" s="117">
        <v>6</v>
      </c>
      <c r="G321" s="117">
        <v>6</v>
      </c>
      <c r="H321" s="120">
        <v>126000</v>
      </c>
      <c r="I321" s="120">
        <v>100010</v>
      </c>
      <c r="J321" s="122">
        <v>1.26</v>
      </c>
      <c r="K321" s="122" t="s">
        <v>557</v>
      </c>
      <c r="L321" s="121">
        <v>0.03</v>
      </c>
      <c r="M321" s="120">
        <v>97190</v>
      </c>
      <c r="N321" s="120">
        <v>100010</v>
      </c>
      <c r="O321" s="111">
        <f t="shared" si="29"/>
        <v>171510</v>
      </c>
      <c r="BZ321" s="96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</row>
    <row r="322" spans="1:95" ht="76.5" customHeight="1">
      <c r="A322" s="117" t="s">
        <v>554</v>
      </c>
      <c r="B322" s="118">
        <v>43851</v>
      </c>
      <c r="C322" s="119">
        <v>100000</v>
      </c>
      <c r="D322" s="117">
        <v>182</v>
      </c>
      <c r="E322" s="86">
        <f>B322+183</f>
        <v>44034</v>
      </c>
      <c r="F322" s="117">
        <v>6</v>
      </c>
      <c r="G322" s="117">
        <v>5</v>
      </c>
      <c r="H322" s="120">
        <v>88000</v>
      </c>
      <c r="I322" s="120">
        <v>78000</v>
      </c>
      <c r="J322" s="122">
        <v>0.88</v>
      </c>
      <c r="K322" s="122" t="s">
        <v>555</v>
      </c>
      <c r="L322" s="121">
        <v>0.025</v>
      </c>
      <c r="M322" s="120">
        <v>77045</v>
      </c>
      <c r="N322" s="120">
        <v>78000</v>
      </c>
      <c r="O322" s="111">
        <f t="shared" si="29"/>
        <v>249510</v>
      </c>
      <c r="BZ322" s="96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</row>
    <row r="323" spans="1:95" ht="73.5" customHeight="1">
      <c r="A323" s="117" t="s">
        <v>558</v>
      </c>
      <c r="B323" s="118">
        <v>43872</v>
      </c>
      <c r="C323" s="119">
        <v>100000</v>
      </c>
      <c r="D323" s="117">
        <v>364</v>
      </c>
      <c r="E323" s="86">
        <f>B323+365</f>
        <v>44237</v>
      </c>
      <c r="F323" s="117">
        <v>2</v>
      </c>
      <c r="G323" s="117">
        <v>2</v>
      </c>
      <c r="H323" s="120">
        <v>34600</v>
      </c>
      <c r="I323" s="120">
        <v>34600</v>
      </c>
      <c r="J323" s="122">
        <v>0.346</v>
      </c>
      <c r="K323" s="122" t="s">
        <v>556</v>
      </c>
      <c r="L323" s="121">
        <v>0.03</v>
      </c>
      <c r="M323" s="120">
        <v>33609</v>
      </c>
      <c r="N323" s="120">
        <v>34600</v>
      </c>
      <c r="O323" s="111">
        <f t="shared" si="29"/>
        <v>284110</v>
      </c>
      <c r="BZ323" s="96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</row>
    <row r="324" spans="1:95" ht="73.5" customHeight="1">
      <c r="A324" s="230" t="s">
        <v>560</v>
      </c>
      <c r="B324" s="231">
        <v>43907</v>
      </c>
      <c r="C324" s="232">
        <v>100000</v>
      </c>
      <c r="D324" s="230">
        <v>182</v>
      </c>
      <c r="E324" s="108">
        <v>44096</v>
      </c>
      <c r="F324" s="230">
        <v>4</v>
      </c>
      <c r="G324" s="230">
        <v>4</v>
      </c>
      <c r="H324" s="233">
        <v>47640</v>
      </c>
      <c r="I324" s="233">
        <v>47640</v>
      </c>
      <c r="J324" s="234">
        <v>0.4764</v>
      </c>
      <c r="K324" s="234" t="s">
        <v>550</v>
      </c>
      <c r="L324" s="235">
        <v>0.025</v>
      </c>
      <c r="M324" s="233">
        <v>47054</v>
      </c>
      <c r="N324" s="233">
        <v>47640</v>
      </c>
      <c r="O324" s="111">
        <f t="shared" si="29"/>
        <v>331750</v>
      </c>
      <c r="BZ324" s="96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</row>
    <row r="325" spans="1:95" s="246" customFormat="1" ht="73.5" customHeight="1">
      <c r="A325" s="117" t="s">
        <v>561</v>
      </c>
      <c r="B325" s="118">
        <v>43964</v>
      </c>
      <c r="C325" s="119">
        <v>100000</v>
      </c>
      <c r="D325" s="117">
        <v>182</v>
      </c>
      <c r="E325" s="86">
        <v>44146</v>
      </c>
      <c r="F325" s="117">
        <v>4</v>
      </c>
      <c r="G325" s="117">
        <v>4</v>
      </c>
      <c r="H325" s="244">
        <v>38330</v>
      </c>
      <c r="I325" s="244">
        <v>38330</v>
      </c>
      <c r="J325" s="121">
        <v>0.3833</v>
      </c>
      <c r="K325" s="122" t="s">
        <v>550</v>
      </c>
      <c r="L325" s="121">
        <v>0.025</v>
      </c>
      <c r="M325" s="120">
        <v>37863</v>
      </c>
      <c r="N325" s="244">
        <v>38330</v>
      </c>
      <c r="O325" s="111">
        <f t="shared" si="29"/>
        <v>370080</v>
      </c>
      <c r="BZ325" s="247"/>
      <c r="CA325" s="247"/>
      <c r="CB325" s="247"/>
      <c r="CC325" s="247"/>
      <c r="CD325" s="247"/>
      <c r="CE325" s="247"/>
      <c r="CF325" s="247"/>
      <c r="CG325" s="247"/>
      <c r="CH325" s="247"/>
      <c r="CI325" s="247"/>
      <c r="CJ325" s="247"/>
      <c r="CK325" s="247"/>
      <c r="CL325" s="247"/>
      <c r="CM325" s="247"/>
      <c r="CN325" s="247"/>
      <c r="CO325" s="247"/>
      <c r="CP325" s="247"/>
      <c r="CQ325" s="247"/>
    </row>
    <row r="326" ht="52.5">
      <c r="O326" s="111"/>
    </row>
  </sheetData>
  <sheetProtection/>
  <mergeCells count="21">
    <mergeCell ref="A3:O3"/>
    <mergeCell ref="H270:N270"/>
    <mergeCell ref="G193:J193"/>
    <mergeCell ref="F265:N265"/>
    <mergeCell ref="K179:M179"/>
    <mergeCell ref="G194:J194"/>
    <mergeCell ref="G195:J195"/>
    <mergeCell ref="H269:N269"/>
    <mergeCell ref="F263:N263"/>
    <mergeCell ref="F179:I179"/>
    <mergeCell ref="G272:N272"/>
    <mergeCell ref="G192:J192"/>
    <mergeCell ref="F267:M267"/>
    <mergeCell ref="A312:O312"/>
    <mergeCell ref="G280:N280"/>
    <mergeCell ref="G281:N281"/>
    <mergeCell ref="G196:J196"/>
    <mergeCell ref="G276:N276"/>
    <mergeCell ref="G282:N282"/>
    <mergeCell ref="H275:N275"/>
    <mergeCell ref="G277:N277"/>
  </mergeCells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13" r:id="rId1"/>
  <rowBreaks count="7" manualBreakCount="7">
    <brk id="52" max="255" man="1"/>
    <brk id="98" max="255" man="1"/>
    <brk id="134" max="255" man="1"/>
    <brk id="185" max="14" man="1"/>
    <brk id="230" max="14" man="1"/>
    <brk id="262" max="14" man="1"/>
    <brk id="3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rightToLeft="1" zoomScale="30" zoomScaleNormal="30" zoomScalePageLayoutView="0" workbookViewId="0" topLeftCell="A1">
      <selection activeCell="B37" sqref="B37"/>
    </sheetView>
  </sheetViews>
  <sheetFormatPr defaultColWidth="9.140625" defaultRowHeight="12.75"/>
  <cols>
    <col min="1" max="1" width="32.00390625" style="0" customWidth="1"/>
    <col min="2" max="2" width="46.28125" style="0" customWidth="1"/>
    <col min="3" max="3" width="36.57421875" style="0" customWidth="1"/>
    <col min="4" max="4" width="23.421875" style="0" customWidth="1"/>
    <col min="5" max="5" width="46.421875" style="0" customWidth="1"/>
    <col min="6" max="7" width="18.7109375" style="0" customWidth="1"/>
    <col min="8" max="8" width="35.00390625" style="0" customWidth="1"/>
    <col min="9" max="9" width="35.7109375" style="0" customWidth="1"/>
    <col min="10" max="10" width="36.28125" style="0" customWidth="1"/>
    <col min="11" max="11" width="57.140625" style="0" customWidth="1"/>
    <col min="12" max="12" width="33.57421875" style="0" customWidth="1"/>
    <col min="13" max="13" width="35.57421875" style="0" customWidth="1"/>
    <col min="14" max="14" width="39.00390625" style="0" customWidth="1"/>
    <col min="15" max="15" width="38.8515625" style="0" customWidth="1"/>
  </cols>
  <sheetData>
    <row r="1" spans="1:13" ht="55.5" customHeight="1">
      <c r="A1" s="237"/>
      <c r="B1" s="237"/>
      <c r="C1" s="237"/>
      <c r="D1" s="237"/>
      <c r="E1" s="237"/>
      <c r="F1" s="238"/>
      <c r="G1" s="239" t="s">
        <v>553</v>
      </c>
      <c r="H1" s="238"/>
      <c r="I1" s="238"/>
      <c r="J1" s="237"/>
      <c r="K1" s="237"/>
      <c r="L1" s="237"/>
      <c r="M1" s="237"/>
    </row>
    <row r="2" spans="1:15" ht="52.5">
      <c r="A2" s="230" t="s">
        <v>538</v>
      </c>
      <c r="B2" s="231">
        <v>43536</v>
      </c>
      <c r="C2" s="232">
        <v>100000</v>
      </c>
      <c r="D2" s="230">
        <v>182</v>
      </c>
      <c r="E2" s="108">
        <f>B2+183</f>
        <v>43719</v>
      </c>
      <c r="F2" s="230">
        <v>1</v>
      </c>
      <c r="G2" s="230">
        <v>1</v>
      </c>
      <c r="H2" s="233">
        <v>20000</v>
      </c>
      <c r="I2" s="233">
        <v>20000</v>
      </c>
      <c r="J2" s="234">
        <v>0.2</v>
      </c>
      <c r="K2" s="234" t="s">
        <v>513</v>
      </c>
      <c r="L2" s="235">
        <v>0.025</v>
      </c>
      <c r="M2" s="233">
        <v>19436</v>
      </c>
      <c r="N2" s="233">
        <v>20000</v>
      </c>
      <c r="O2" s="111">
        <f>O1+N2</f>
        <v>20000</v>
      </c>
    </row>
    <row r="3" spans="1:15" ht="52.5">
      <c r="A3" s="230" t="s">
        <v>546</v>
      </c>
      <c r="B3" s="231">
        <v>43599</v>
      </c>
      <c r="C3" s="232">
        <v>100000</v>
      </c>
      <c r="D3" s="230">
        <v>182</v>
      </c>
      <c r="E3" s="108">
        <f>B3+183</f>
        <v>43782</v>
      </c>
      <c r="F3" s="230">
        <v>5</v>
      </c>
      <c r="G3" s="230">
        <v>5</v>
      </c>
      <c r="H3" s="233">
        <v>95000</v>
      </c>
      <c r="I3" s="233">
        <v>90000</v>
      </c>
      <c r="J3" s="234">
        <v>0.95</v>
      </c>
      <c r="K3" s="234" t="s">
        <v>549</v>
      </c>
      <c r="L3" s="235">
        <v>0.025</v>
      </c>
      <c r="M3" s="233">
        <v>88901</v>
      </c>
      <c r="N3" s="233">
        <v>90000</v>
      </c>
      <c r="O3" s="111">
        <f aca="true" t="shared" si="0" ref="O3:O8">O2+N3</f>
        <v>110000</v>
      </c>
    </row>
    <row r="4" spans="1:15" ht="52.5">
      <c r="A4" s="230" t="s">
        <v>547</v>
      </c>
      <c r="B4" s="231">
        <v>43662</v>
      </c>
      <c r="C4" s="232">
        <v>100000</v>
      </c>
      <c r="D4" s="230">
        <v>182</v>
      </c>
      <c r="E4" s="108">
        <f>B4+183</f>
        <v>43845</v>
      </c>
      <c r="F4" s="230">
        <v>4</v>
      </c>
      <c r="G4" s="230">
        <v>4</v>
      </c>
      <c r="H4" s="233">
        <v>41000</v>
      </c>
      <c r="I4" s="233">
        <v>41000</v>
      </c>
      <c r="J4" s="234">
        <v>0.41</v>
      </c>
      <c r="K4" s="234" t="s">
        <v>550</v>
      </c>
      <c r="L4" s="235">
        <v>0.025</v>
      </c>
      <c r="M4" s="233">
        <v>40496</v>
      </c>
      <c r="N4" s="233">
        <v>41000</v>
      </c>
      <c r="O4" s="111">
        <f t="shared" si="0"/>
        <v>151000</v>
      </c>
    </row>
    <row r="5" spans="1:15" ht="52.5">
      <c r="A5" s="117" t="s">
        <v>542</v>
      </c>
      <c r="B5" s="118">
        <v>43697</v>
      </c>
      <c r="C5" s="119">
        <v>100000</v>
      </c>
      <c r="D5" s="117">
        <v>364</v>
      </c>
      <c r="E5" s="86">
        <f>B5+365</f>
        <v>44062</v>
      </c>
      <c r="F5" s="117">
        <v>1</v>
      </c>
      <c r="G5" s="117">
        <v>1</v>
      </c>
      <c r="H5" s="120">
        <v>20000</v>
      </c>
      <c r="I5" s="120">
        <v>20000</v>
      </c>
      <c r="J5" s="122">
        <v>0.2</v>
      </c>
      <c r="K5" s="122" t="s">
        <v>543</v>
      </c>
      <c r="L5" s="121">
        <v>0.029</v>
      </c>
      <c r="M5" s="120">
        <v>19436</v>
      </c>
      <c r="N5" s="120">
        <v>20000</v>
      </c>
      <c r="O5" s="111">
        <f t="shared" si="0"/>
        <v>171000</v>
      </c>
    </row>
    <row r="6" spans="1:15" ht="52.5">
      <c r="A6" s="230" t="s">
        <v>548</v>
      </c>
      <c r="B6" s="231">
        <v>43725</v>
      </c>
      <c r="C6" s="232">
        <v>100000</v>
      </c>
      <c r="D6" s="230">
        <v>182</v>
      </c>
      <c r="E6" s="108">
        <f>B6+183</f>
        <v>43908</v>
      </c>
      <c r="F6" s="230">
        <v>2</v>
      </c>
      <c r="G6" s="230">
        <v>2</v>
      </c>
      <c r="H6" s="233">
        <v>35000</v>
      </c>
      <c r="I6" s="233">
        <v>35000</v>
      </c>
      <c r="J6" s="234">
        <v>0.35</v>
      </c>
      <c r="K6" s="234" t="s">
        <v>550</v>
      </c>
      <c r="L6" s="235">
        <v>0.025</v>
      </c>
      <c r="M6" s="233">
        <v>34570</v>
      </c>
      <c r="N6" s="233">
        <v>35000</v>
      </c>
      <c r="O6" s="111">
        <f t="shared" si="0"/>
        <v>206000</v>
      </c>
    </row>
    <row r="7" spans="1:15" ht="52.5">
      <c r="A7" s="117" t="s">
        <v>544</v>
      </c>
      <c r="B7" s="118">
        <v>43753</v>
      </c>
      <c r="C7" s="119">
        <v>100000</v>
      </c>
      <c r="D7" s="117">
        <v>364</v>
      </c>
      <c r="E7" s="86">
        <f>B7+365</f>
        <v>44118</v>
      </c>
      <c r="F7" s="117">
        <v>3</v>
      </c>
      <c r="G7" s="117">
        <v>3</v>
      </c>
      <c r="H7" s="120">
        <v>51500</v>
      </c>
      <c r="I7" s="120">
        <v>51500</v>
      </c>
      <c r="J7" s="122">
        <v>0.515</v>
      </c>
      <c r="K7" s="122" t="s">
        <v>545</v>
      </c>
      <c r="L7" s="121">
        <v>0.03</v>
      </c>
      <c r="M7" s="120">
        <v>50029</v>
      </c>
      <c r="N7" s="120">
        <v>51500</v>
      </c>
      <c r="O7" s="111">
        <f t="shared" si="0"/>
        <v>257500</v>
      </c>
    </row>
    <row r="8" spans="1:15" ht="52.5">
      <c r="A8" s="117" t="s">
        <v>551</v>
      </c>
      <c r="B8" s="118">
        <v>43816</v>
      </c>
      <c r="C8" s="119">
        <v>100000</v>
      </c>
      <c r="D8" s="117">
        <v>364</v>
      </c>
      <c r="E8" s="86">
        <f>B8+365</f>
        <v>44181</v>
      </c>
      <c r="F8" s="117">
        <v>6</v>
      </c>
      <c r="G8" s="117">
        <v>6</v>
      </c>
      <c r="H8" s="120">
        <v>126000</v>
      </c>
      <c r="I8" s="120">
        <v>100010</v>
      </c>
      <c r="J8" s="122">
        <v>1.26</v>
      </c>
      <c r="K8" s="122" t="s">
        <v>552</v>
      </c>
      <c r="L8" s="121">
        <v>0.03</v>
      </c>
      <c r="M8" s="120">
        <v>97190</v>
      </c>
      <c r="N8" s="120">
        <v>100010</v>
      </c>
      <c r="O8" s="111">
        <f t="shared" si="0"/>
        <v>357510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mahdi.karim</cp:lastModifiedBy>
  <cp:lastPrinted>2020-05-13T07:45:58Z</cp:lastPrinted>
  <dcterms:created xsi:type="dcterms:W3CDTF">2003-09-19T07:09:32Z</dcterms:created>
  <dcterms:modified xsi:type="dcterms:W3CDTF">2020-05-14T06:50:19Z</dcterms:modified>
  <cp:category/>
  <cp:version/>
  <cp:contentType/>
  <cp:contentStatus/>
</cp:coreProperties>
</file>