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الرصيد القائم " sheetId="3" r:id="rId1"/>
    <sheet name="الرصيد القائم للحوالات  2019" sheetId="2" r:id="rId2"/>
    <sheet name="الرصيد القائم بالدولار" sheetId="4" r:id="rId3"/>
  </sheets>
  <definedNames>
    <definedName name="_xlnm.Print_Area" localSheetId="0">'الرصيد القائم '!$A$1:$AH$41</definedName>
    <definedName name="_xlnm.Print_Area" localSheetId="1">'الرصيد القائم للحوالات  2019'!$A$1:$AC$41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4" l="1"/>
  <c r="M19" i="4"/>
  <c r="AA40" i="2"/>
  <c r="AB40" i="2"/>
  <c r="AA39" i="2"/>
  <c r="AB39" i="2"/>
  <c r="AA34" i="2"/>
  <c r="AB34" i="2"/>
  <c r="AA23" i="2"/>
  <c r="AB23" i="2"/>
  <c r="AA22" i="2"/>
  <c r="AB22" i="2" s="1"/>
  <c r="L20" i="4" l="1"/>
  <c r="L19" i="4"/>
  <c r="K20" i="4" l="1"/>
  <c r="K19" i="4"/>
  <c r="K14" i="4"/>
  <c r="Z40" i="2"/>
  <c r="Z39" i="2"/>
  <c r="Z34" i="2"/>
  <c r="Z23" i="2"/>
  <c r="Z22" i="2"/>
  <c r="J20" i="4" l="1"/>
  <c r="J19" i="4"/>
  <c r="J14" i="4"/>
  <c r="Y40" i="2"/>
  <c r="Y39" i="2"/>
  <c r="Y34" i="2"/>
  <c r="Y23" i="2"/>
  <c r="Y22" i="2"/>
  <c r="Q39" i="2" l="1"/>
  <c r="R39" i="2" s="1"/>
  <c r="S39" i="2" s="1"/>
  <c r="T39" i="2" s="1"/>
  <c r="U39" i="2" s="1"/>
  <c r="V39" i="2" s="1"/>
  <c r="W39" i="2" s="1"/>
  <c r="X39" i="2" s="1"/>
  <c r="X40" i="2" s="1"/>
  <c r="X34" i="2"/>
  <c r="X23" i="2"/>
  <c r="X22" i="2"/>
  <c r="I20" i="4"/>
  <c r="I19" i="4"/>
  <c r="I14" i="4"/>
  <c r="C19" i="4" l="1"/>
  <c r="C20" i="4" s="1"/>
  <c r="F14" i="4"/>
  <c r="G14" i="4" s="1"/>
  <c r="H14" i="4" l="1"/>
  <c r="D19" i="4"/>
  <c r="W40" i="2"/>
  <c r="W34" i="2"/>
  <c r="W23" i="2"/>
  <c r="W22" i="2"/>
  <c r="D20" i="4" l="1"/>
  <c r="E19" i="4"/>
  <c r="F19" i="4" l="1"/>
  <c r="E20" i="4"/>
  <c r="V40" i="2"/>
  <c r="V34" i="2"/>
  <c r="V23" i="2"/>
  <c r="V22" i="2"/>
  <c r="G19" i="4" l="1"/>
  <c r="F20" i="4"/>
  <c r="H19" i="4" l="1"/>
  <c r="H20" i="4" s="1"/>
  <c r="G20" i="4"/>
  <c r="U40" i="2"/>
  <c r="U34" i="2"/>
  <c r="U23" i="2"/>
  <c r="R23" i="2"/>
  <c r="Q23" i="2"/>
  <c r="P23" i="2"/>
  <c r="S23" i="2"/>
  <c r="T23" i="2"/>
  <c r="U22" i="2"/>
  <c r="R22" i="2"/>
  <c r="S22" i="2" s="1"/>
  <c r="T22" i="2" s="1"/>
  <c r="Q22" i="2"/>
  <c r="P22" i="2"/>
  <c r="T40" i="2" l="1"/>
  <c r="T34" i="2"/>
  <c r="Q40" i="2" l="1"/>
  <c r="R40" i="2"/>
  <c r="S40" i="2"/>
  <c r="Q34" i="2"/>
  <c r="R34" i="2"/>
  <c r="S34" i="2" s="1"/>
  <c r="O29" i="2" l="1"/>
  <c r="P39" i="2" l="1"/>
  <c r="Y39" i="3" l="1"/>
  <c r="Z39" i="3" s="1"/>
  <c r="Y34" i="3"/>
  <c r="Z34" i="3" s="1"/>
  <c r="Y22" i="3"/>
  <c r="Y23" i="3" s="1"/>
  <c r="Z40" i="3" l="1"/>
  <c r="Y40" i="3"/>
  <c r="Z22" i="3"/>
  <c r="Z23" i="3" s="1"/>
  <c r="X34" i="3" l="1"/>
  <c r="X40" i="3" s="1"/>
  <c r="X22" i="3"/>
  <c r="X23" i="3" s="1"/>
  <c r="W23" i="3" l="1"/>
  <c r="W22" i="3"/>
  <c r="V23" i="3" l="1"/>
  <c r="V22" i="3"/>
  <c r="U23" i="3" l="1"/>
  <c r="U22" i="3"/>
  <c r="D39" i="3" l="1"/>
  <c r="E39" i="3" s="1"/>
  <c r="N34" i="3"/>
  <c r="O34" i="3" s="1"/>
  <c r="P34" i="3" s="1"/>
  <c r="Q34" i="3" s="1"/>
  <c r="D34" i="3"/>
  <c r="E34" i="3" s="1"/>
  <c r="F34" i="3" s="1"/>
  <c r="G34" i="3" s="1"/>
  <c r="G40" i="3" s="1"/>
  <c r="H29" i="3"/>
  <c r="I29" i="3" s="1"/>
  <c r="M23" i="3"/>
  <c r="N22" i="3"/>
  <c r="K22" i="3"/>
  <c r="L22" i="3" s="1"/>
  <c r="G22" i="3"/>
  <c r="H22" i="3" s="1"/>
  <c r="I22" i="3" s="1"/>
  <c r="H17" i="3"/>
  <c r="I17" i="3" s="1"/>
  <c r="B12" i="3"/>
  <c r="B23" i="3" s="1"/>
  <c r="R34" i="3" l="1"/>
  <c r="C12" i="3"/>
  <c r="C23" i="3" s="1"/>
  <c r="D40" i="3"/>
  <c r="H40" i="3"/>
  <c r="H23" i="3"/>
  <c r="N23" i="3"/>
  <c r="O22" i="3"/>
  <c r="P22" i="3" s="1"/>
  <c r="Q22" i="3" s="1"/>
  <c r="J29" i="3"/>
  <c r="I40" i="3"/>
  <c r="J17" i="3"/>
  <c r="I23" i="3"/>
  <c r="F39" i="3"/>
  <c r="F40" i="3" s="1"/>
  <c r="E40" i="3"/>
  <c r="D12" i="3"/>
  <c r="O34" i="2"/>
  <c r="D39" i="2"/>
  <c r="E39" i="2" s="1"/>
  <c r="F39" i="2" s="1"/>
  <c r="F40" i="2" s="1"/>
  <c r="N34" i="2"/>
  <c r="D34" i="2"/>
  <c r="E34" i="2" s="1"/>
  <c r="F34" i="2" s="1"/>
  <c r="G34" i="2" s="1"/>
  <c r="G40" i="2" s="1"/>
  <c r="H29" i="2"/>
  <c r="H40" i="2" s="1"/>
  <c r="M23" i="2"/>
  <c r="N22" i="2"/>
  <c r="K22" i="2"/>
  <c r="L22" i="2" s="1"/>
  <c r="G22" i="2"/>
  <c r="H22" i="2" s="1"/>
  <c r="H17" i="2"/>
  <c r="I17" i="2" s="1"/>
  <c r="J17" i="2" s="1"/>
  <c r="B12" i="2"/>
  <c r="B23" i="2" s="1"/>
  <c r="P34" i="2" l="1"/>
  <c r="P40" i="2" s="1"/>
  <c r="O40" i="2"/>
  <c r="N23" i="2"/>
  <c r="O22" i="2"/>
  <c r="R22" i="3"/>
  <c r="Q23" i="3"/>
  <c r="S34" i="3"/>
  <c r="P23" i="3"/>
  <c r="O23" i="3"/>
  <c r="D23" i="3"/>
  <c r="E12" i="3"/>
  <c r="K17" i="3"/>
  <c r="J23" i="3"/>
  <c r="K29" i="3"/>
  <c r="J40" i="3"/>
  <c r="I29" i="2"/>
  <c r="J29" i="2" s="1"/>
  <c r="J23" i="2"/>
  <c r="K17" i="2"/>
  <c r="H23" i="2"/>
  <c r="I22" i="2"/>
  <c r="I23" i="2" s="1"/>
  <c r="C12" i="2"/>
  <c r="D40" i="2"/>
  <c r="E40" i="2"/>
  <c r="I40" i="2"/>
  <c r="K29" i="2" l="1"/>
  <c r="K40" i="2" s="1"/>
  <c r="J40" i="2"/>
  <c r="O23" i="2"/>
  <c r="T34" i="3"/>
  <c r="T40" i="3" s="1"/>
  <c r="S22" i="3"/>
  <c r="R23" i="3"/>
  <c r="F12" i="3"/>
  <c r="E23" i="3"/>
  <c r="K40" i="3"/>
  <c r="L29" i="3"/>
  <c r="K23" i="3"/>
  <c r="L17" i="3"/>
  <c r="L23" i="3" s="1"/>
  <c r="L29" i="2"/>
  <c r="C23" i="2"/>
  <c r="D12" i="2"/>
  <c r="K23" i="2"/>
  <c r="L17" i="2"/>
  <c r="L23" i="2" s="1"/>
  <c r="S23" i="3" l="1"/>
  <c r="T22" i="3"/>
  <c r="T23" i="3" s="1"/>
  <c r="F23" i="3"/>
  <c r="G12" i="3"/>
  <c r="G23" i="3" s="1"/>
  <c r="M29" i="3"/>
  <c r="L40" i="3"/>
  <c r="D23" i="2"/>
  <c r="E12" i="2"/>
  <c r="M29" i="2"/>
  <c r="L40" i="2"/>
  <c r="N29" i="3" l="1"/>
  <c r="M40" i="3"/>
  <c r="F12" i="2"/>
  <c r="E23" i="2"/>
  <c r="M40" i="2"/>
  <c r="O29" i="3" l="1"/>
  <c r="P29" i="3" s="1"/>
  <c r="N40" i="3"/>
  <c r="F23" i="2"/>
  <c r="G12" i="2"/>
  <c r="G23" i="2" s="1"/>
  <c r="N40" i="2"/>
  <c r="P40" i="3" l="1"/>
  <c r="Q29" i="3"/>
  <c r="O40" i="3"/>
  <c r="Q40" i="3" l="1"/>
  <c r="S40" i="3" l="1"/>
  <c r="R40" i="3"/>
</calcChain>
</file>

<file path=xl/sharedStrings.xml><?xml version="1.0" encoding="utf-8"?>
<sst xmlns="http://schemas.openxmlformats.org/spreadsheetml/2006/main" count="208" uniqueCount="61">
  <si>
    <t>MOF &amp; CBI TBILL’s STOCK OUTSTANDING</t>
  </si>
  <si>
    <t xml:space="preserve"> ( Millions of ID)</t>
  </si>
  <si>
    <t xml:space="preserve">Outstanding Bills </t>
  </si>
  <si>
    <t>الرصيد القائم للحوالات</t>
  </si>
  <si>
    <t>Jan.</t>
  </si>
  <si>
    <t xml:space="preserve">a-MOF </t>
  </si>
  <si>
    <t>أ- وزارة المالية</t>
  </si>
  <si>
    <t xml:space="preserve"> 91 day bills</t>
  </si>
  <si>
    <t xml:space="preserve">   حوالات لمدة 91 يوم</t>
  </si>
  <si>
    <t xml:space="preserve">Cutoff Yield ( % )      </t>
  </si>
  <si>
    <t xml:space="preserve">    سعر قطع  %</t>
  </si>
  <si>
    <t xml:space="preserve">Amount sold  </t>
  </si>
  <si>
    <t xml:space="preserve">   المبلغ المباع  </t>
  </si>
  <si>
    <t>Amount redemption</t>
  </si>
  <si>
    <t xml:space="preserve">   المبلغ المسدد</t>
  </si>
  <si>
    <t>Stock outstanding (end of period )</t>
  </si>
  <si>
    <t xml:space="preserve"> الرصيد القائم (نهاية المدة)</t>
  </si>
  <si>
    <t>182 day bills</t>
  </si>
  <si>
    <t xml:space="preserve"> حوالات لمدة 182 يوم</t>
  </si>
  <si>
    <t xml:space="preserve">Amount redemption </t>
  </si>
  <si>
    <t xml:space="preserve">  المبلغ المسدد (مليون دينار)</t>
  </si>
  <si>
    <t xml:space="preserve"> الرصيد القائم (نهاية المدة )</t>
  </si>
  <si>
    <t>365 day bills</t>
  </si>
  <si>
    <t xml:space="preserve"> حوالات لمدة 365 يوم</t>
  </si>
  <si>
    <t xml:space="preserve">  المبلغ المباع  </t>
  </si>
  <si>
    <t>Total stock of MOF bills outstanding</t>
  </si>
  <si>
    <t xml:space="preserve"> اجمالي الرصيد القائم لحوالات  وزارة المالية</t>
  </si>
  <si>
    <t xml:space="preserve">b-CBI  </t>
  </si>
  <si>
    <t xml:space="preserve"> ب- البنك المركزي</t>
  </si>
  <si>
    <t>91 day bills</t>
  </si>
  <si>
    <t xml:space="preserve"> حوالات لمدة 91 يوم</t>
  </si>
  <si>
    <t>Rates (period average in % )</t>
  </si>
  <si>
    <t xml:space="preserve">  معدل السعر %</t>
  </si>
  <si>
    <t xml:space="preserve"> معدل السعر %</t>
  </si>
  <si>
    <t xml:space="preserve">Amount sold </t>
  </si>
  <si>
    <t xml:space="preserve"> المبلغ المباع  </t>
  </si>
  <si>
    <t xml:space="preserve"> المبلغ المسدد </t>
  </si>
  <si>
    <t>الرصيد القائم (نهاية المدة )</t>
  </si>
  <si>
    <t xml:space="preserve"> المبلغ المسدد (مليون دينار)</t>
  </si>
  <si>
    <t>Total stock of CBI bills outstanding</t>
  </si>
  <si>
    <t xml:space="preserve"> اجمالي الرصيد القائم لحوالات البنك المركزي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</si>
  <si>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</si>
  <si>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</si>
  <si>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</si>
  <si>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</si>
  <si>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</si>
  <si>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</si>
  <si>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</si>
  <si>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</si>
  <si>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</si>
  <si>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</si>
  <si>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 xml:space="preserve"> ( Millions of USD)</t>
  </si>
  <si>
    <t xml:space="preserve">  البنك المركزي</t>
  </si>
  <si>
    <t xml:space="preserve">CBI  </t>
  </si>
  <si>
    <t>حوالات لمدة 365 يوم</t>
  </si>
  <si>
    <t xml:space="preserve"> اجمالي الرصيد القائم لحوالات لحوالات البنك المركزي </t>
  </si>
  <si>
    <t xml:space="preserve">                                                                                                        </t>
  </si>
  <si>
    <t xml:space="preserve"> CBI TBILL’s STOCK OUTSTANDING</t>
  </si>
  <si>
    <t>Oct</t>
  </si>
  <si>
    <t>Dec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</si>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</sst>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color rgb="FFFF0000"/>
      <name val="Arial"/>
      <family val="2"/>
    </font>
    <font>
      <b/>
      <sz val="14"/>
      <color rgb="FFFF0000"/>
      <name val="Simplified Arabic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Simplified Arabic"/>
      <family val="1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7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13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3" fontId="2" fillId="2" borderId="18" xfId="1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3" fontId="0" fillId="0" borderId="0" xfId="0" applyNumberFormat="1"/>
    <xf numFmtId="3" fontId="2" fillId="2" borderId="13" xfId="0" applyNumberFormat="1" applyFont="1" applyFill="1" applyBorder="1" applyAlignment="1">
      <alignment horizontal="center"/>
    </xf>
    <xf numFmtId="3" fontId="3" fillId="0" borderId="0" xfId="0" applyNumberFormat="1" applyFont="1"/>
    <xf numFmtId="4" fontId="0" fillId="0" borderId="0" xfId="0" applyNumberFormat="1"/>
    <xf numFmtId="4" fontId="2" fillId="2" borderId="13" xfId="1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0" fontId="2" fillId="0" borderId="23" xfId="0" applyNumberFormat="1" applyFont="1" applyFill="1" applyBorder="1" applyAlignment="1">
      <alignment horizontal="left"/>
    </xf>
    <xf numFmtId="3" fontId="2" fillId="0" borderId="24" xfId="1" applyNumberFormat="1" applyFont="1" applyFill="1" applyBorder="1" applyAlignment="1">
      <alignment horizontal="center"/>
    </xf>
    <xf numFmtId="3" fontId="2" fillId="2" borderId="24" xfId="1" applyNumberFormat="1" applyFont="1" applyFill="1" applyBorder="1" applyAlignment="1">
      <alignment horizontal="center"/>
    </xf>
    <xf numFmtId="3" fontId="2" fillId="2" borderId="26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3" fontId="2" fillId="0" borderId="27" xfId="1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3" fontId="2" fillId="2" borderId="27" xfId="1" applyNumberFormat="1" applyFont="1" applyFill="1" applyBorder="1" applyAlignment="1">
      <alignment horizontal="center"/>
    </xf>
    <xf numFmtId="0" fontId="0" fillId="2" borderId="0" xfId="0" applyFill="1"/>
    <xf numFmtId="3" fontId="2" fillId="2" borderId="20" xfId="1" applyNumberFormat="1" applyFont="1" applyFill="1" applyBorder="1" applyAlignment="1">
      <alignment horizontal="center"/>
    </xf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6" fillId="2" borderId="0" xfId="0" applyFont="1" applyFill="1"/>
    <xf numFmtId="0" fontId="7" fillId="0" borderId="7" xfId="0" applyNumberFormat="1" applyFont="1" applyFill="1" applyBorder="1" applyAlignment="1">
      <alignment horizontal="left"/>
    </xf>
    <xf numFmtId="0" fontId="7" fillId="0" borderId="8" xfId="0" applyFont="1" applyFill="1" applyBorder="1"/>
    <xf numFmtId="3" fontId="7" fillId="0" borderId="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vertical="center"/>
      <protection hidden="1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3" fontId="7" fillId="0" borderId="13" xfId="1" applyNumberFormat="1" applyFont="1" applyFill="1" applyBorder="1" applyAlignment="1">
      <alignment horizontal="center"/>
    </xf>
    <xf numFmtId="3" fontId="7" fillId="2" borderId="13" xfId="1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left"/>
    </xf>
    <xf numFmtId="3" fontId="7" fillId="0" borderId="10" xfId="1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65" fontId="7" fillId="0" borderId="10" xfId="1" applyNumberFormat="1" applyFont="1" applyFill="1" applyBorder="1" applyAlignment="1">
      <alignment horizontal="center"/>
    </xf>
    <xf numFmtId="3" fontId="7" fillId="0" borderId="20" xfId="1" applyNumberFormat="1" applyFont="1" applyFill="1" applyBorder="1" applyAlignment="1">
      <alignment horizontal="center"/>
    </xf>
    <xf numFmtId="3" fontId="7" fillId="2" borderId="20" xfId="1" applyNumberFormat="1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vertical="center"/>
      <protection hidden="1"/>
    </xf>
    <xf numFmtId="0" fontId="7" fillId="0" borderId="23" xfId="0" applyNumberFormat="1" applyFont="1" applyFill="1" applyBorder="1" applyAlignment="1">
      <alignment horizontal="left"/>
    </xf>
    <xf numFmtId="3" fontId="7" fillId="0" borderId="24" xfId="1" applyNumberFormat="1" applyFont="1" applyFill="1" applyBorder="1" applyAlignment="1">
      <alignment horizontal="center"/>
    </xf>
    <xf numFmtId="3" fontId="7" fillId="2" borderId="24" xfId="1" applyNumberFormat="1" applyFont="1" applyFill="1" applyBorder="1" applyAlignment="1">
      <alignment horizontal="center"/>
    </xf>
    <xf numFmtId="3" fontId="7" fillId="2" borderId="27" xfId="1" applyNumberFormat="1" applyFont="1" applyFill="1" applyBorder="1" applyAlignment="1">
      <alignment horizontal="center"/>
    </xf>
    <xf numFmtId="0" fontId="7" fillId="0" borderId="25" xfId="0" applyFont="1" applyFill="1" applyBorder="1" applyAlignment="1" applyProtection="1">
      <alignment vertical="center"/>
      <protection hidden="1"/>
    </xf>
    <xf numFmtId="0" fontId="7" fillId="0" borderId="17" xfId="0" applyNumberFormat="1" applyFont="1" applyFill="1" applyBorder="1" applyAlignment="1">
      <alignment horizontal="left"/>
    </xf>
    <xf numFmtId="3" fontId="7" fillId="0" borderId="12" xfId="1" applyNumberFormat="1" applyFont="1" applyFill="1" applyBorder="1" applyAlignment="1">
      <alignment horizontal="center"/>
    </xf>
    <xf numFmtId="165" fontId="7" fillId="0" borderId="12" xfId="1" applyNumberFormat="1" applyFont="1" applyFill="1" applyBorder="1" applyAlignment="1">
      <alignment horizontal="center"/>
    </xf>
    <xf numFmtId="3" fontId="7" fillId="0" borderId="18" xfId="1" applyNumberFormat="1" applyFont="1" applyFill="1" applyBorder="1" applyAlignment="1">
      <alignment horizontal="center"/>
    </xf>
    <xf numFmtId="3" fontId="7" fillId="2" borderId="18" xfId="1" applyNumberFormat="1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vertical="center"/>
      <protection hidden="1"/>
    </xf>
    <xf numFmtId="4" fontId="7" fillId="0" borderId="13" xfId="1" applyNumberFormat="1" applyFont="1" applyFill="1" applyBorder="1" applyAlignment="1">
      <alignment horizontal="center"/>
    </xf>
    <xf numFmtId="4" fontId="7" fillId="0" borderId="8" xfId="1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3" fontId="7" fillId="2" borderId="20" xfId="0" applyNumberFormat="1" applyFont="1" applyFill="1" applyBorder="1" applyAlignment="1">
      <alignment horizontal="center"/>
    </xf>
    <xf numFmtId="3" fontId="7" fillId="0" borderId="27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0" borderId="9" xfId="1" applyNumberFormat="1" applyFont="1" applyFill="1" applyBorder="1" applyAlignment="1">
      <alignment horizontal="center"/>
    </xf>
    <xf numFmtId="165" fontId="7" fillId="0" borderId="9" xfId="1" applyNumberFormat="1" applyFont="1" applyFill="1" applyBorder="1" applyAlignment="1">
      <alignment horizontal="center"/>
    </xf>
    <xf numFmtId="3" fontId="7" fillId="0" borderId="26" xfId="1" applyNumberFormat="1" applyFont="1" applyFill="1" applyBorder="1" applyAlignment="1">
      <alignment horizontal="center"/>
    </xf>
    <xf numFmtId="3" fontId="7" fillId="2" borderId="26" xfId="1" applyNumberFormat="1" applyFont="1" applyFill="1" applyBorder="1" applyAlignment="1">
      <alignment horizontal="center"/>
    </xf>
    <xf numFmtId="3" fontId="7" fillId="2" borderId="31" xfId="1" applyNumberFormat="1" applyFont="1" applyFill="1" applyBorder="1" applyAlignment="1">
      <alignment horizontal="center"/>
    </xf>
    <xf numFmtId="3" fontId="7" fillId="2" borderId="8" xfId="1" applyNumberFormat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165" fontId="7" fillId="0" borderId="24" xfId="1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2" borderId="24" xfId="0" applyNumberFormat="1" applyFont="1" applyFill="1" applyBorder="1" applyAlignment="1">
      <alignment horizontal="center"/>
    </xf>
    <xf numFmtId="3" fontId="7" fillId="2" borderId="27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2" borderId="18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8" xfId="0" applyFont="1" applyBorder="1"/>
    <xf numFmtId="4" fontId="7" fillId="0" borderId="13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3" fontId="2" fillId="2" borderId="12" xfId="0" applyNumberFormat="1" applyFont="1" applyFill="1" applyBorder="1" applyAlignment="1">
      <alignment horizontal="center"/>
    </xf>
    <xf numFmtId="3" fontId="2" fillId="2" borderId="12" xfId="1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0" fillId="0" borderId="38" xfId="0" applyBorder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vertical="center"/>
      <protection hidden="1"/>
    </xf>
    <xf numFmtId="0" fontId="7" fillId="0" borderId="14" xfId="0" applyNumberFormat="1" applyFont="1" applyFill="1" applyBorder="1" applyAlignment="1">
      <alignment horizontal="left"/>
    </xf>
    <xf numFmtId="3" fontId="7" fillId="0" borderId="15" xfId="1" applyNumberFormat="1" applyFont="1" applyFill="1" applyBorder="1" applyAlignment="1">
      <alignment horizontal="center"/>
    </xf>
    <xf numFmtId="3" fontId="7" fillId="2" borderId="15" xfId="1" applyNumberFormat="1" applyFont="1" applyFill="1" applyBorder="1" applyAlignment="1">
      <alignment horizontal="center"/>
    </xf>
    <xf numFmtId="3" fontId="7" fillId="2" borderId="16" xfId="1" applyNumberFormat="1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3" fontId="7" fillId="0" borderId="16" xfId="1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vertical="center"/>
      <protection hidden="1"/>
    </xf>
    <xf numFmtId="3" fontId="7" fillId="2" borderId="9" xfId="1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8" fillId="0" borderId="0" xfId="0" applyFont="1" applyBorder="1"/>
    <xf numFmtId="0" fontId="9" fillId="0" borderId="8" xfId="0" applyFont="1" applyBorder="1"/>
    <xf numFmtId="0" fontId="7" fillId="0" borderId="38" xfId="0" applyFont="1" applyFill="1" applyBorder="1"/>
    <xf numFmtId="0" fontId="2" fillId="0" borderId="26" xfId="0" applyFont="1" applyFill="1" applyBorder="1" applyAlignment="1" applyProtection="1">
      <alignment horizontal="center" vertical="center"/>
      <protection hidden="1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view="pageBreakPreview" topLeftCell="M1" zoomScale="60" zoomScaleNormal="100" workbookViewId="0">
      <selection activeCell="X14" sqref="X14"/>
    </sheetView>
  </sheetViews>
  <sheetFormatPr defaultRowHeight="15"/>
  <cols>
    <col min="1" max="1" width="46.5703125" customWidth="1"/>
    <col min="2" max="5" width="15.42578125" bestFit="1" customWidth="1"/>
    <col min="6" max="6" width="17.5703125" bestFit="1" customWidth="1"/>
    <col min="7" max="12" width="15.42578125" bestFit="1" customWidth="1"/>
    <col min="13" max="13" width="17.140625" bestFit="1" customWidth="1"/>
    <col min="14" max="21" width="17.140625" style="30" bestFit="1" customWidth="1"/>
    <col min="22" max="22" width="17.140625" style="30" customWidth="1"/>
    <col min="23" max="23" width="16.42578125" style="30" customWidth="1"/>
    <col min="24" max="26" width="18.140625" style="30" customWidth="1"/>
    <col min="27" max="27" width="43.42578125" customWidth="1"/>
    <col min="257" max="257" width="42.7109375" customWidth="1"/>
    <col min="258" max="261" width="14.140625" bestFit="1" customWidth="1"/>
    <col min="262" max="262" width="15.85546875" bestFit="1" customWidth="1"/>
    <col min="263" max="268" width="14.140625" bestFit="1" customWidth="1"/>
    <col min="269" max="269" width="15.7109375" bestFit="1" customWidth="1"/>
    <col min="270" max="270" width="15.7109375" customWidth="1"/>
    <col min="271" max="271" width="15.7109375" bestFit="1" customWidth="1"/>
    <col min="272" max="282" width="15.7109375" customWidth="1"/>
    <col min="283" max="283" width="38.42578125" customWidth="1"/>
    <col min="513" max="513" width="42.7109375" customWidth="1"/>
    <col min="514" max="517" width="14.140625" bestFit="1" customWidth="1"/>
    <col min="518" max="518" width="15.85546875" bestFit="1" customWidth="1"/>
    <col min="519" max="524" width="14.140625" bestFit="1" customWidth="1"/>
    <col min="525" max="525" width="15.7109375" bestFit="1" customWidth="1"/>
    <col min="526" max="526" width="15.7109375" customWidth="1"/>
    <col min="527" max="527" width="15.7109375" bestFit="1" customWidth="1"/>
    <col min="528" max="538" width="15.7109375" customWidth="1"/>
    <col min="539" max="539" width="38.42578125" customWidth="1"/>
    <col min="769" max="769" width="42.7109375" customWidth="1"/>
    <col min="770" max="773" width="14.140625" bestFit="1" customWidth="1"/>
    <col min="774" max="774" width="15.85546875" bestFit="1" customWidth="1"/>
    <col min="775" max="780" width="14.140625" bestFit="1" customWidth="1"/>
    <col min="781" max="781" width="15.7109375" bestFit="1" customWidth="1"/>
    <col min="782" max="782" width="15.7109375" customWidth="1"/>
    <col min="783" max="783" width="15.7109375" bestFit="1" customWidth="1"/>
    <col min="784" max="794" width="15.7109375" customWidth="1"/>
    <col min="795" max="795" width="38.42578125" customWidth="1"/>
    <col min="1025" max="1025" width="42.7109375" customWidth="1"/>
    <col min="1026" max="1029" width="14.140625" bestFit="1" customWidth="1"/>
    <col min="1030" max="1030" width="15.85546875" bestFit="1" customWidth="1"/>
    <col min="1031" max="1036" width="14.140625" bestFit="1" customWidth="1"/>
    <col min="1037" max="1037" width="15.7109375" bestFit="1" customWidth="1"/>
    <col min="1038" max="1038" width="15.7109375" customWidth="1"/>
    <col min="1039" max="1039" width="15.7109375" bestFit="1" customWidth="1"/>
    <col min="1040" max="1050" width="15.7109375" customWidth="1"/>
    <col min="1051" max="1051" width="38.42578125" customWidth="1"/>
    <col min="1281" max="1281" width="42.7109375" customWidth="1"/>
    <col min="1282" max="1285" width="14.140625" bestFit="1" customWidth="1"/>
    <col min="1286" max="1286" width="15.85546875" bestFit="1" customWidth="1"/>
    <col min="1287" max="1292" width="14.140625" bestFit="1" customWidth="1"/>
    <col min="1293" max="1293" width="15.7109375" bestFit="1" customWidth="1"/>
    <col min="1294" max="1294" width="15.7109375" customWidth="1"/>
    <col min="1295" max="1295" width="15.7109375" bestFit="1" customWidth="1"/>
    <col min="1296" max="1306" width="15.7109375" customWidth="1"/>
    <col min="1307" max="1307" width="38.42578125" customWidth="1"/>
    <col min="1537" max="1537" width="42.7109375" customWidth="1"/>
    <col min="1538" max="1541" width="14.140625" bestFit="1" customWidth="1"/>
    <col min="1542" max="1542" width="15.85546875" bestFit="1" customWidth="1"/>
    <col min="1543" max="1548" width="14.140625" bestFit="1" customWidth="1"/>
    <col min="1549" max="1549" width="15.7109375" bestFit="1" customWidth="1"/>
    <col min="1550" max="1550" width="15.7109375" customWidth="1"/>
    <col min="1551" max="1551" width="15.7109375" bestFit="1" customWidth="1"/>
    <col min="1552" max="1562" width="15.7109375" customWidth="1"/>
    <col min="1563" max="1563" width="38.42578125" customWidth="1"/>
    <col min="1793" max="1793" width="42.7109375" customWidth="1"/>
    <col min="1794" max="1797" width="14.140625" bestFit="1" customWidth="1"/>
    <col min="1798" max="1798" width="15.85546875" bestFit="1" customWidth="1"/>
    <col min="1799" max="1804" width="14.140625" bestFit="1" customWidth="1"/>
    <col min="1805" max="1805" width="15.7109375" bestFit="1" customWidth="1"/>
    <col min="1806" max="1806" width="15.7109375" customWidth="1"/>
    <col min="1807" max="1807" width="15.7109375" bestFit="1" customWidth="1"/>
    <col min="1808" max="1818" width="15.7109375" customWidth="1"/>
    <col min="1819" max="1819" width="38.42578125" customWidth="1"/>
    <col min="2049" max="2049" width="42.7109375" customWidth="1"/>
    <col min="2050" max="2053" width="14.140625" bestFit="1" customWidth="1"/>
    <col min="2054" max="2054" width="15.85546875" bestFit="1" customWidth="1"/>
    <col min="2055" max="2060" width="14.140625" bestFit="1" customWidth="1"/>
    <col min="2061" max="2061" width="15.7109375" bestFit="1" customWidth="1"/>
    <col min="2062" max="2062" width="15.7109375" customWidth="1"/>
    <col min="2063" max="2063" width="15.7109375" bestFit="1" customWidth="1"/>
    <col min="2064" max="2074" width="15.7109375" customWidth="1"/>
    <col min="2075" max="2075" width="38.42578125" customWidth="1"/>
    <col min="2305" max="2305" width="42.7109375" customWidth="1"/>
    <col min="2306" max="2309" width="14.140625" bestFit="1" customWidth="1"/>
    <col min="2310" max="2310" width="15.85546875" bestFit="1" customWidth="1"/>
    <col min="2311" max="2316" width="14.140625" bestFit="1" customWidth="1"/>
    <col min="2317" max="2317" width="15.7109375" bestFit="1" customWidth="1"/>
    <col min="2318" max="2318" width="15.7109375" customWidth="1"/>
    <col min="2319" max="2319" width="15.7109375" bestFit="1" customWidth="1"/>
    <col min="2320" max="2330" width="15.7109375" customWidth="1"/>
    <col min="2331" max="2331" width="38.42578125" customWidth="1"/>
    <col min="2561" max="2561" width="42.7109375" customWidth="1"/>
    <col min="2562" max="2565" width="14.140625" bestFit="1" customWidth="1"/>
    <col min="2566" max="2566" width="15.85546875" bestFit="1" customWidth="1"/>
    <col min="2567" max="2572" width="14.140625" bestFit="1" customWidth="1"/>
    <col min="2573" max="2573" width="15.7109375" bestFit="1" customWidth="1"/>
    <col min="2574" max="2574" width="15.7109375" customWidth="1"/>
    <col min="2575" max="2575" width="15.7109375" bestFit="1" customWidth="1"/>
    <col min="2576" max="2586" width="15.7109375" customWidth="1"/>
    <col min="2587" max="2587" width="38.42578125" customWidth="1"/>
    <col min="2817" max="2817" width="42.7109375" customWidth="1"/>
    <col min="2818" max="2821" width="14.140625" bestFit="1" customWidth="1"/>
    <col min="2822" max="2822" width="15.85546875" bestFit="1" customWidth="1"/>
    <col min="2823" max="2828" width="14.140625" bestFit="1" customWidth="1"/>
    <col min="2829" max="2829" width="15.7109375" bestFit="1" customWidth="1"/>
    <col min="2830" max="2830" width="15.7109375" customWidth="1"/>
    <col min="2831" max="2831" width="15.7109375" bestFit="1" customWidth="1"/>
    <col min="2832" max="2842" width="15.7109375" customWidth="1"/>
    <col min="2843" max="2843" width="38.42578125" customWidth="1"/>
    <col min="3073" max="3073" width="42.7109375" customWidth="1"/>
    <col min="3074" max="3077" width="14.140625" bestFit="1" customWidth="1"/>
    <col min="3078" max="3078" width="15.85546875" bestFit="1" customWidth="1"/>
    <col min="3079" max="3084" width="14.140625" bestFit="1" customWidth="1"/>
    <col min="3085" max="3085" width="15.7109375" bestFit="1" customWidth="1"/>
    <col min="3086" max="3086" width="15.7109375" customWidth="1"/>
    <col min="3087" max="3087" width="15.7109375" bestFit="1" customWidth="1"/>
    <col min="3088" max="3098" width="15.7109375" customWidth="1"/>
    <col min="3099" max="3099" width="38.42578125" customWidth="1"/>
    <col min="3329" max="3329" width="42.7109375" customWidth="1"/>
    <col min="3330" max="3333" width="14.140625" bestFit="1" customWidth="1"/>
    <col min="3334" max="3334" width="15.85546875" bestFit="1" customWidth="1"/>
    <col min="3335" max="3340" width="14.140625" bestFit="1" customWidth="1"/>
    <col min="3341" max="3341" width="15.7109375" bestFit="1" customWidth="1"/>
    <col min="3342" max="3342" width="15.7109375" customWidth="1"/>
    <col min="3343" max="3343" width="15.7109375" bestFit="1" customWidth="1"/>
    <col min="3344" max="3354" width="15.7109375" customWidth="1"/>
    <col min="3355" max="3355" width="38.42578125" customWidth="1"/>
    <col min="3585" max="3585" width="42.7109375" customWidth="1"/>
    <col min="3586" max="3589" width="14.140625" bestFit="1" customWidth="1"/>
    <col min="3590" max="3590" width="15.85546875" bestFit="1" customWidth="1"/>
    <col min="3591" max="3596" width="14.140625" bestFit="1" customWidth="1"/>
    <col min="3597" max="3597" width="15.7109375" bestFit="1" customWidth="1"/>
    <col min="3598" max="3598" width="15.7109375" customWidth="1"/>
    <col min="3599" max="3599" width="15.7109375" bestFit="1" customWidth="1"/>
    <col min="3600" max="3610" width="15.7109375" customWidth="1"/>
    <col min="3611" max="3611" width="38.42578125" customWidth="1"/>
    <col min="3841" max="3841" width="42.7109375" customWidth="1"/>
    <col min="3842" max="3845" width="14.140625" bestFit="1" customWidth="1"/>
    <col min="3846" max="3846" width="15.85546875" bestFit="1" customWidth="1"/>
    <col min="3847" max="3852" width="14.140625" bestFit="1" customWidth="1"/>
    <col min="3853" max="3853" width="15.7109375" bestFit="1" customWidth="1"/>
    <col min="3854" max="3854" width="15.7109375" customWidth="1"/>
    <col min="3855" max="3855" width="15.7109375" bestFit="1" customWidth="1"/>
    <col min="3856" max="3866" width="15.7109375" customWidth="1"/>
    <col min="3867" max="3867" width="38.42578125" customWidth="1"/>
    <col min="4097" max="4097" width="42.7109375" customWidth="1"/>
    <col min="4098" max="4101" width="14.140625" bestFit="1" customWidth="1"/>
    <col min="4102" max="4102" width="15.85546875" bestFit="1" customWidth="1"/>
    <col min="4103" max="4108" width="14.140625" bestFit="1" customWidth="1"/>
    <col min="4109" max="4109" width="15.7109375" bestFit="1" customWidth="1"/>
    <col min="4110" max="4110" width="15.7109375" customWidth="1"/>
    <col min="4111" max="4111" width="15.7109375" bestFit="1" customWidth="1"/>
    <col min="4112" max="4122" width="15.7109375" customWidth="1"/>
    <col min="4123" max="4123" width="38.42578125" customWidth="1"/>
    <col min="4353" max="4353" width="42.7109375" customWidth="1"/>
    <col min="4354" max="4357" width="14.140625" bestFit="1" customWidth="1"/>
    <col min="4358" max="4358" width="15.85546875" bestFit="1" customWidth="1"/>
    <col min="4359" max="4364" width="14.140625" bestFit="1" customWidth="1"/>
    <col min="4365" max="4365" width="15.7109375" bestFit="1" customWidth="1"/>
    <col min="4366" max="4366" width="15.7109375" customWidth="1"/>
    <col min="4367" max="4367" width="15.7109375" bestFit="1" customWidth="1"/>
    <col min="4368" max="4378" width="15.7109375" customWidth="1"/>
    <col min="4379" max="4379" width="38.42578125" customWidth="1"/>
    <col min="4609" max="4609" width="42.7109375" customWidth="1"/>
    <col min="4610" max="4613" width="14.140625" bestFit="1" customWidth="1"/>
    <col min="4614" max="4614" width="15.85546875" bestFit="1" customWidth="1"/>
    <col min="4615" max="4620" width="14.140625" bestFit="1" customWidth="1"/>
    <col min="4621" max="4621" width="15.7109375" bestFit="1" customWidth="1"/>
    <col min="4622" max="4622" width="15.7109375" customWidth="1"/>
    <col min="4623" max="4623" width="15.7109375" bestFit="1" customWidth="1"/>
    <col min="4624" max="4634" width="15.7109375" customWidth="1"/>
    <col min="4635" max="4635" width="38.42578125" customWidth="1"/>
    <col min="4865" max="4865" width="42.7109375" customWidth="1"/>
    <col min="4866" max="4869" width="14.140625" bestFit="1" customWidth="1"/>
    <col min="4870" max="4870" width="15.85546875" bestFit="1" customWidth="1"/>
    <col min="4871" max="4876" width="14.140625" bestFit="1" customWidth="1"/>
    <col min="4877" max="4877" width="15.7109375" bestFit="1" customWidth="1"/>
    <col min="4878" max="4878" width="15.7109375" customWidth="1"/>
    <col min="4879" max="4879" width="15.7109375" bestFit="1" customWidth="1"/>
    <col min="4880" max="4890" width="15.7109375" customWidth="1"/>
    <col min="4891" max="4891" width="38.42578125" customWidth="1"/>
    <col min="5121" max="5121" width="42.7109375" customWidth="1"/>
    <col min="5122" max="5125" width="14.140625" bestFit="1" customWidth="1"/>
    <col min="5126" max="5126" width="15.85546875" bestFit="1" customWidth="1"/>
    <col min="5127" max="5132" width="14.140625" bestFit="1" customWidth="1"/>
    <col min="5133" max="5133" width="15.7109375" bestFit="1" customWidth="1"/>
    <col min="5134" max="5134" width="15.7109375" customWidth="1"/>
    <col min="5135" max="5135" width="15.7109375" bestFit="1" customWidth="1"/>
    <col min="5136" max="5146" width="15.7109375" customWidth="1"/>
    <col min="5147" max="5147" width="38.42578125" customWidth="1"/>
    <col min="5377" max="5377" width="42.7109375" customWidth="1"/>
    <col min="5378" max="5381" width="14.140625" bestFit="1" customWidth="1"/>
    <col min="5382" max="5382" width="15.85546875" bestFit="1" customWidth="1"/>
    <col min="5383" max="5388" width="14.140625" bestFit="1" customWidth="1"/>
    <col min="5389" max="5389" width="15.7109375" bestFit="1" customWidth="1"/>
    <col min="5390" max="5390" width="15.7109375" customWidth="1"/>
    <col min="5391" max="5391" width="15.7109375" bestFit="1" customWidth="1"/>
    <col min="5392" max="5402" width="15.7109375" customWidth="1"/>
    <col min="5403" max="5403" width="38.42578125" customWidth="1"/>
    <col min="5633" max="5633" width="42.7109375" customWidth="1"/>
    <col min="5634" max="5637" width="14.140625" bestFit="1" customWidth="1"/>
    <col min="5638" max="5638" width="15.85546875" bestFit="1" customWidth="1"/>
    <col min="5639" max="5644" width="14.140625" bestFit="1" customWidth="1"/>
    <col min="5645" max="5645" width="15.7109375" bestFit="1" customWidth="1"/>
    <col min="5646" max="5646" width="15.7109375" customWidth="1"/>
    <col min="5647" max="5647" width="15.7109375" bestFit="1" customWidth="1"/>
    <col min="5648" max="5658" width="15.7109375" customWidth="1"/>
    <col min="5659" max="5659" width="38.42578125" customWidth="1"/>
    <col min="5889" max="5889" width="42.7109375" customWidth="1"/>
    <col min="5890" max="5893" width="14.140625" bestFit="1" customWidth="1"/>
    <col min="5894" max="5894" width="15.85546875" bestFit="1" customWidth="1"/>
    <col min="5895" max="5900" width="14.140625" bestFit="1" customWidth="1"/>
    <col min="5901" max="5901" width="15.7109375" bestFit="1" customWidth="1"/>
    <col min="5902" max="5902" width="15.7109375" customWidth="1"/>
    <col min="5903" max="5903" width="15.7109375" bestFit="1" customWidth="1"/>
    <col min="5904" max="5914" width="15.7109375" customWidth="1"/>
    <col min="5915" max="5915" width="38.42578125" customWidth="1"/>
    <col min="6145" max="6145" width="42.7109375" customWidth="1"/>
    <col min="6146" max="6149" width="14.140625" bestFit="1" customWidth="1"/>
    <col min="6150" max="6150" width="15.85546875" bestFit="1" customWidth="1"/>
    <col min="6151" max="6156" width="14.140625" bestFit="1" customWidth="1"/>
    <col min="6157" max="6157" width="15.7109375" bestFit="1" customWidth="1"/>
    <col min="6158" max="6158" width="15.7109375" customWidth="1"/>
    <col min="6159" max="6159" width="15.7109375" bestFit="1" customWidth="1"/>
    <col min="6160" max="6170" width="15.7109375" customWidth="1"/>
    <col min="6171" max="6171" width="38.42578125" customWidth="1"/>
    <col min="6401" max="6401" width="42.7109375" customWidth="1"/>
    <col min="6402" max="6405" width="14.140625" bestFit="1" customWidth="1"/>
    <col min="6406" max="6406" width="15.85546875" bestFit="1" customWidth="1"/>
    <col min="6407" max="6412" width="14.140625" bestFit="1" customWidth="1"/>
    <col min="6413" max="6413" width="15.7109375" bestFit="1" customWidth="1"/>
    <col min="6414" max="6414" width="15.7109375" customWidth="1"/>
    <col min="6415" max="6415" width="15.7109375" bestFit="1" customWidth="1"/>
    <col min="6416" max="6426" width="15.7109375" customWidth="1"/>
    <col min="6427" max="6427" width="38.42578125" customWidth="1"/>
    <col min="6657" max="6657" width="42.7109375" customWidth="1"/>
    <col min="6658" max="6661" width="14.140625" bestFit="1" customWidth="1"/>
    <col min="6662" max="6662" width="15.85546875" bestFit="1" customWidth="1"/>
    <col min="6663" max="6668" width="14.140625" bestFit="1" customWidth="1"/>
    <col min="6669" max="6669" width="15.7109375" bestFit="1" customWidth="1"/>
    <col min="6670" max="6670" width="15.7109375" customWidth="1"/>
    <col min="6671" max="6671" width="15.7109375" bestFit="1" customWidth="1"/>
    <col min="6672" max="6682" width="15.7109375" customWidth="1"/>
    <col min="6683" max="6683" width="38.42578125" customWidth="1"/>
    <col min="6913" max="6913" width="42.7109375" customWidth="1"/>
    <col min="6914" max="6917" width="14.140625" bestFit="1" customWidth="1"/>
    <col min="6918" max="6918" width="15.85546875" bestFit="1" customWidth="1"/>
    <col min="6919" max="6924" width="14.140625" bestFit="1" customWidth="1"/>
    <col min="6925" max="6925" width="15.7109375" bestFit="1" customWidth="1"/>
    <col min="6926" max="6926" width="15.7109375" customWidth="1"/>
    <col min="6927" max="6927" width="15.7109375" bestFit="1" customWidth="1"/>
    <col min="6928" max="6938" width="15.7109375" customWidth="1"/>
    <col min="6939" max="6939" width="38.42578125" customWidth="1"/>
    <col min="7169" max="7169" width="42.7109375" customWidth="1"/>
    <col min="7170" max="7173" width="14.140625" bestFit="1" customWidth="1"/>
    <col min="7174" max="7174" width="15.85546875" bestFit="1" customWidth="1"/>
    <col min="7175" max="7180" width="14.140625" bestFit="1" customWidth="1"/>
    <col min="7181" max="7181" width="15.7109375" bestFit="1" customWidth="1"/>
    <col min="7182" max="7182" width="15.7109375" customWidth="1"/>
    <col min="7183" max="7183" width="15.7109375" bestFit="1" customWidth="1"/>
    <col min="7184" max="7194" width="15.7109375" customWidth="1"/>
    <col min="7195" max="7195" width="38.42578125" customWidth="1"/>
    <col min="7425" max="7425" width="42.7109375" customWidth="1"/>
    <col min="7426" max="7429" width="14.140625" bestFit="1" customWidth="1"/>
    <col min="7430" max="7430" width="15.85546875" bestFit="1" customWidth="1"/>
    <col min="7431" max="7436" width="14.140625" bestFit="1" customWidth="1"/>
    <col min="7437" max="7437" width="15.7109375" bestFit="1" customWidth="1"/>
    <col min="7438" max="7438" width="15.7109375" customWidth="1"/>
    <col min="7439" max="7439" width="15.7109375" bestFit="1" customWidth="1"/>
    <col min="7440" max="7450" width="15.7109375" customWidth="1"/>
    <col min="7451" max="7451" width="38.42578125" customWidth="1"/>
    <col min="7681" max="7681" width="42.7109375" customWidth="1"/>
    <col min="7682" max="7685" width="14.140625" bestFit="1" customWidth="1"/>
    <col min="7686" max="7686" width="15.85546875" bestFit="1" customWidth="1"/>
    <col min="7687" max="7692" width="14.140625" bestFit="1" customWidth="1"/>
    <col min="7693" max="7693" width="15.7109375" bestFit="1" customWidth="1"/>
    <col min="7694" max="7694" width="15.7109375" customWidth="1"/>
    <col min="7695" max="7695" width="15.7109375" bestFit="1" customWidth="1"/>
    <col min="7696" max="7706" width="15.7109375" customWidth="1"/>
    <col min="7707" max="7707" width="38.42578125" customWidth="1"/>
    <col min="7937" max="7937" width="42.7109375" customWidth="1"/>
    <col min="7938" max="7941" width="14.140625" bestFit="1" customWidth="1"/>
    <col min="7942" max="7942" width="15.85546875" bestFit="1" customWidth="1"/>
    <col min="7943" max="7948" width="14.140625" bestFit="1" customWidth="1"/>
    <col min="7949" max="7949" width="15.7109375" bestFit="1" customWidth="1"/>
    <col min="7950" max="7950" width="15.7109375" customWidth="1"/>
    <col min="7951" max="7951" width="15.7109375" bestFit="1" customWidth="1"/>
    <col min="7952" max="7962" width="15.7109375" customWidth="1"/>
    <col min="7963" max="7963" width="38.42578125" customWidth="1"/>
    <col min="8193" max="8193" width="42.7109375" customWidth="1"/>
    <col min="8194" max="8197" width="14.140625" bestFit="1" customWidth="1"/>
    <col min="8198" max="8198" width="15.85546875" bestFit="1" customWidth="1"/>
    <col min="8199" max="8204" width="14.140625" bestFit="1" customWidth="1"/>
    <col min="8205" max="8205" width="15.7109375" bestFit="1" customWidth="1"/>
    <col min="8206" max="8206" width="15.7109375" customWidth="1"/>
    <col min="8207" max="8207" width="15.7109375" bestFit="1" customWidth="1"/>
    <col min="8208" max="8218" width="15.7109375" customWidth="1"/>
    <col min="8219" max="8219" width="38.42578125" customWidth="1"/>
    <col min="8449" max="8449" width="42.7109375" customWidth="1"/>
    <col min="8450" max="8453" width="14.140625" bestFit="1" customWidth="1"/>
    <col min="8454" max="8454" width="15.85546875" bestFit="1" customWidth="1"/>
    <col min="8455" max="8460" width="14.140625" bestFit="1" customWidth="1"/>
    <col min="8461" max="8461" width="15.7109375" bestFit="1" customWidth="1"/>
    <col min="8462" max="8462" width="15.7109375" customWidth="1"/>
    <col min="8463" max="8463" width="15.7109375" bestFit="1" customWidth="1"/>
    <col min="8464" max="8474" width="15.7109375" customWidth="1"/>
    <col min="8475" max="8475" width="38.42578125" customWidth="1"/>
    <col min="8705" max="8705" width="42.7109375" customWidth="1"/>
    <col min="8706" max="8709" width="14.140625" bestFit="1" customWidth="1"/>
    <col min="8710" max="8710" width="15.85546875" bestFit="1" customWidth="1"/>
    <col min="8711" max="8716" width="14.140625" bestFit="1" customWidth="1"/>
    <col min="8717" max="8717" width="15.7109375" bestFit="1" customWidth="1"/>
    <col min="8718" max="8718" width="15.7109375" customWidth="1"/>
    <col min="8719" max="8719" width="15.7109375" bestFit="1" customWidth="1"/>
    <col min="8720" max="8730" width="15.7109375" customWidth="1"/>
    <col min="8731" max="8731" width="38.42578125" customWidth="1"/>
    <col min="8961" max="8961" width="42.7109375" customWidth="1"/>
    <col min="8962" max="8965" width="14.140625" bestFit="1" customWidth="1"/>
    <col min="8966" max="8966" width="15.85546875" bestFit="1" customWidth="1"/>
    <col min="8967" max="8972" width="14.140625" bestFit="1" customWidth="1"/>
    <col min="8973" max="8973" width="15.7109375" bestFit="1" customWidth="1"/>
    <col min="8974" max="8974" width="15.7109375" customWidth="1"/>
    <col min="8975" max="8975" width="15.7109375" bestFit="1" customWidth="1"/>
    <col min="8976" max="8986" width="15.7109375" customWidth="1"/>
    <col min="8987" max="8987" width="38.42578125" customWidth="1"/>
    <col min="9217" max="9217" width="42.7109375" customWidth="1"/>
    <col min="9218" max="9221" width="14.140625" bestFit="1" customWidth="1"/>
    <col min="9222" max="9222" width="15.85546875" bestFit="1" customWidth="1"/>
    <col min="9223" max="9228" width="14.140625" bestFit="1" customWidth="1"/>
    <col min="9229" max="9229" width="15.7109375" bestFit="1" customWidth="1"/>
    <col min="9230" max="9230" width="15.7109375" customWidth="1"/>
    <col min="9231" max="9231" width="15.7109375" bestFit="1" customWidth="1"/>
    <col min="9232" max="9242" width="15.7109375" customWidth="1"/>
    <col min="9243" max="9243" width="38.42578125" customWidth="1"/>
    <col min="9473" max="9473" width="42.7109375" customWidth="1"/>
    <col min="9474" max="9477" width="14.140625" bestFit="1" customWidth="1"/>
    <col min="9478" max="9478" width="15.85546875" bestFit="1" customWidth="1"/>
    <col min="9479" max="9484" width="14.140625" bestFit="1" customWidth="1"/>
    <col min="9485" max="9485" width="15.7109375" bestFit="1" customWidth="1"/>
    <col min="9486" max="9486" width="15.7109375" customWidth="1"/>
    <col min="9487" max="9487" width="15.7109375" bestFit="1" customWidth="1"/>
    <col min="9488" max="9498" width="15.7109375" customWidth="1"/>
    <col min="9499" max="9499" width="38.42578125" customWidth="1"/>
    <col min="9729" max="9729" width="42.7109375" customWidth="1"/>
    <col min="9730" max="9733" width="14.140625" bestFit="1" customWidth="1"/>
    <col min="9734" max="9734" width="15.85546875" bestFit="1" customWidth="1"/>
    <col min="9735" max="9740" width="14.140625" bestFit="1" customWidth="1"/>
    <col min="9741" max="9741" width="15.7109375" bestFit="1" customWidth="1"/>
    <col min="9742" max="9742" width="15.7109375" customWidth="1"/>
    <col min="9743" max="9743" width="15.7109375" bestFit="1" customWidth="1"/>
    <col min="9744" max="9754" width="15.7109375" customWidth="1"/>
    <col min="9755" max="9755" width="38.42578125" customWidth="1"/>
    <col min="9985" max="9985" width="42.7109375" customWidth="1"/>
    <col min="9986" max="9989" width="14.140625" bestFit="1" customWidth="1"/>
    <col min="9990" max="9990" width="15.85546875" bestFit="1" customWidth="1"/>
    <col min="9991" max="9996" width="14.140625" bestFit="1" customWidth="1"/>
    <col min="9997" max="9997" width="15.7109375" bestFit="1" customWidth="1"/>
    <col min="9998" max="9998" width="15.7109375" customWidth="1"/>
    <col min="9999" max="9999" width="15.7109375" bestFit="1" customWidth="1"/>
    <col min="10000" max="10010" width="15.7109375" customWidth="1"/>
    <col min="10011" max="10011" width="38.42578125" customWidth="1"/>
    <col min="10241" max="10241" width="42.7109375" customWidth="1"/>
    <col min="10242" max="10245" width="14.140625" bestFit="1" customWidth="1"/>
    <col min="10246" max="10246" width="15.85546875" bestFit="1" customWidth="1"/>
    <col min="10247" max="10252" width="14.140625" bestFit="1" customWidth="1"/>
    <col min="10253" max="10253" width="15.7109375" bestFit="1" customWidth="1"/>
    <col min="10254" max="10254" width="15.7109375" customWidth="1"/>
    <col min="10255" max="10255" width="15.7109375" bestFit="1" customWidth="1"/>
    <col min="10256" max="10266" width="15.7109375" customWidth="1"/>
    <col min="10267" max="10267" width="38.42578125" customWidth="1"/>
    <col min="10497" max="10497" width="42.7109375" customWidth="1"/>
    <col min="10498" max="10501" width="14.140625" bestFit="1" customWidth="1"/>
    <col min="10502" max="10502" width="15.85546875" bestFit="1" customWidth="1"/>
    <col min="10503" max="10508" width="14.140625" bestFit="1" customWidth="1"/>
    <col min="10509" max="10509" width="15.7109375" bestFit="1" customWidth="1"/>
    <col min="10510" max="10510" width="15.7109375" customWidth="1"/>
    <col min="10511" max="10511" width="15.7109375" bestFit="1" customWidth="1"/>
    <col min="10512" max="10522" width="15.7109375" customWidth="1"/>
    <col min="10523" max="10523" width="38.42578125" customWidth="1"/>
    <col min="10753" max="10753" width="42.7109375" customWidth="1"/>
    <col min="10754" max="10757" width="14.140625" bestFit="1" customWidth="1"/>
    <col min="10758" max="10758" width="15.85546875" bestFit="1" customWidth="1"/>
    <col min="10759" max="10764" width="14.140625" bestFit="1" customWidth="1"/>
    <col min="10765" max="10765" width="15.7109375" bestFit="1" customWidth="1"/>
    <col min="10766" max="10766" width="15.7109375" customWidth="1"/>
    <col min="10767" max="10767" width="15.7109375" bestFit="1" customWidth="1"/>
    <col min="10768" max="10778" width="15.7109375" customWidth="1"/>
    <col min="10779" max="10779" width="38.42578125" customWidth="1"/>
    <col min="11009" max="11009" width="42.7109375" customWidth="1"/>
    <col min="11010" max="11013" width="14.140625" bestFit="1" customWidth="1"/>
    <col min="11014" max="11014" width="15.85546875" bestFit="1" customWidth="1"/>
    <col min="11015" max="11020" width="14.140625" bestFit="1" customWidth="1"/>
    <col min="11021" max="11021" width="15.7109375" bestFit="1" customWidth="1"/>
    <col min="11022" max="11022" width="15.7109375" customWidth="1"/>
    <col min="11023" max="11023" width="15.7109375" bestFit="1" customWidth="1"/>
    <col min="11024" max="11034" width="15.7109375" customWidth="1"/>
    <col min="11035" max="11035" width="38.42578125" customWidth="1"/>
    <col min="11265" max="11265" width="42.7109375" customWidth="1"/>
    <col min="11266" max="11269" width="14.140625" bestFit="1" customWidth="1"/>
    <col min="11270" max="11270" width="15.85546875" bestFit="1" customWidth="1"/>
    <col min="11271" max="11276" width="14.140625" bestFit="1" customWidth="1"/>
    <col min="11277" max="11277" width="15.7109375" bestFit="1" customWidth="1"/>
    <col min="11278" max="11278" width="15.7109375" customWidth="1"/>
    <col min="11279" max="11279" width="15.7109375" bestFit="1" customWidth="1"/>
    <col min="11280" max="11290" width="15.7109375" customWidth="1"/>
    <col min="11291" max="11291" width="38.42578125" customWidth="1"/>
    <col min="11521" max="11521" width="42.7109375" customWidth="1"/>
    <col min="11522" max="11525" width="14.140625" bestFit="1" customWidth="1"/>
    <col min="11526" max="11526" width="15.85546875" bestFit="1" customWidth="1"/>
    <col min="11527" max="11532" width="14.140625" bestFit="1" customWidth="1"/>
    <col min="11533" max="11533" width="15.7109375" bestFit="1" customWidth="1"/>
    <col min="11534" max="11534" width="15.7109375" customWidth="1"/>
    <col min="11535" max="11535" width="15.7109375" bestFit="1" customWidth="1"/>
    <col min="11536" max="11546" width="15.7109375" customWidth="1"/>
    <col min="11547" max="11547" width="38.42578125" customWidth="1"/>
    <col min="11777" max="11777" width="42.7109375" customWidth="1"/>
    <col min="11778" max="11781" width="14.140625" bestFit="1" customWidth="1"/>
    <col min="11782" max="11782" width="15.85546875" bestFit="1" customWidth="1"/>
    <col min="11783" max="11788" width="14.140625" bestFit="1" customWidth="1"/>
    <col min="11789" max="11789" width="15.7109375" bestFit="1" customWidth="1"/>
    <col min="11790" max="11790" width="15.7109375" customWidth="1"/>
    <col min="11791" max="11791" width="15.7109375" bestFit="1" customWidth="1"/>
    <col min="11792" max="11802" width="15.7109375" customWidth="1"/>
    <col min="11803" max="11803" width="38.42578125" customWidth="1"/>
    <col min="12033" max="12033" width="42.7109375" customWidth="1"/>
    <col min="12034" max="12037" width="14.140625" bestFit="1" customWidth="1"/>
    <col min="12038" max="12038" width="15.85546875" bestFit="1" customWidth="1"/>
    <col min="12039" max="12044" width="14.140625" bestFit="1" customWidth="1"/>
    <col min="12045" max="12045" width="15.7109375" bestFit="1" customWidth="1"/>
    <col min="12046" max="12046" width="15.7109375" customWidth="1"/>
    <col min="12047" max="12047" width="15.7109375" bestFit="1" customWidth="1"/>
    <col min="12048" max="12058" width="15.7109375" customWidth="1"/>
    <col min="12059" max="12059" width="38.42578125" customWidth="1"/>
    <col min="12289" max="12289" width="42.7109375" customWidth="1"/>
    <col min="12290" max="12293" width="14.140625" bestFit="1" customWidth="1"/>
    <col min="12294" max="12294" width="15.85546875" bestFit="1" customWidth="1"/>
    <col min="12295" max="12300" width="14.140625" bestFit="1" customWidth="1"/>
    <col min="12301" max="12301" width="15.7109375" bestFit="1" customWidth="1"/>
    <col min="12302" max="12302" width="15.7109375" customWidth="1"/>
    <col min="12303" max="12303" width="15.7109375" bestFit="1" customWidth="1"/>
    <col min="12304" max="12314" width="15.7109375" customWidth="1"/>
    <col min="12315" max="12315" width="38.42578125" customWidth="1"/>
    <col min="12545" max="12545" width="42.7109375" customWidth="1"/>
    <col min="12546" max="12549" width="14.140625" bestFit="1" customWidth="1"/>
    <col min="12550" max="12550" width="15.85546875" bestFit="1" customWidth="1"/>
    <col min="12551" max="12556" width="14.140625" bestFit="1" customWidth="1"/>
    <col min="12557" max="12557" width="15.7109375" bestFit="1" customWidth="1"/>
    <col min="12558" max="12558" width="15.7109375" customWidth="1"/>
    <col min="12559" max="12559" width="15.7109375" bestFit="1" customWidth="1"/>
    <col min="12560" max="12570" width="15.7109375" customWidth="1"/>
    <col min="12571" max="12571" width="38.42578125" customWidth="1"/>
    <col min="12801" max="12801" width="42.7109375" customWidth="1"/>
    <col min="12802" max="12805" width="14.140625" bestFit="1" customWidth="1"/>
    <col min="12806" max="12806" width="15.85546875" bestFit="1" customWidth="1"/>
    <col min="12807" max="12812" width="14.140625" bestFit="1" customWidth="1"/>
    <col min="12813" max="12813" width="15.7109375" bestFit="1" customWidth="1"/>
    <col min="12814" max="12814" width="15.7109375" customWidth="1"/>
    <col min="12815" max="12815" width="15.7109375" bestFit="1" customWidth="1"/>
    <col min="12816" max="12826" width="15.7109375" customWidth="1"/>
    <col min="12827" max="12827" width="38.42578125" customWidth="1"/>
    <col min="13057" max="13057" width="42.7109375" customWidth="1"/>
    <col min="13058" max="13061" width="14.140625" bestFit="1" customWidth="1"/>
    <col min="13062" max="13062" width="15.85546875" bestFit="1" customWidth="1"/>
    <col min="13063" max="13068" width="14.140625" bestFit="1" customWidth="1"/>
    <col min="13069" max="13069" width="15.7109375" bestFit="1" customWidth="1"/>
    <col min="13070" max="13070" width="15.7109375" customWidth="1"/>
    <col min="13071" max="13071" width="15.7109375" bestFit="1" customWidth="1"/>
    <col min="13072" max="13082" width="15.7109375" customWidth="1"/>
    <col min="13083" max="13083" width="38.42578125" customWidth="1"/>
    <col min="13313" max="13313" width="42.7109375" customWidth="1"/>
    <col min="13314" max="13317" width="14.140625" bestFit="1" customWidth="1"/>
    <col min="13318" max="13318" width="15.85546875" bestFit="1" customWidth="1"/>
    <col min="13319" max="13324" width="14.140625" bestFit="1" customWidth="1"/>
    <col min="13325" max="13325" width="15.7109375" bestFit="1" customWidth="1"/>
    <col min="13326" max="13326" width="15.7109375" customWidth="1"/>
    <col min="13327" max="13327" width="15.7109375" bestFit="1" customWidth="1"/>
    <col min="13328" max="13338" width="15.7109375" customWidth="1"/>
    <col min="13339" max="13339" width="38.42578125" customWidth="1"/>
    <col min="13569" max="13569" width="42.7109375" customWidth="1"/>
    <col min="13570" max="13573" width="14.140625" bestFit="1" customWidth="1"/>
    <col min="13574" max="13574" width="15.85546875" bestFit="1" customWidth="1"/>
    <col min="13575" max="13580" width="14.140625" bestFit="1" customWidth="1"/>
    <col min="13581" max="13581" width="15.7109375" bestFit="1" customWidth="1"/>
    <col min="13582" max="13582" width="15.7109375" customWidth="1"/>
    <col min="13583" max="13583" width="15.7109375" bestFit="1" customWidth="1"/>
    <col min="13584" max="13594" width="15.7109375" customWidth="1"/>
    <col min="13595" max="13595" width="38.42578125" customWidth="1"/>
    <col min="13825" max="13825" width="42.7109375" customWidth="1"/>
    <col min="13826" max="13829" width="14.140625" bestFit="1" customWidth="1"/>
    <col min="13830" max="13830" width="15.85546875" bestFit="1" customWidth="1"/>
    <col min="13831" max="13836" width="14.140625" bestFit="1" customWidth="1"/>
    <col min="13837" max="13837" width="15.7109375" bestFit="1" customWidth="1"/>
    <col min="13838" max="13838" width="15.7109375" customWidth="1"/>
    <col min="13839" max="13839" width="15.7109375" bestFit="1" customWidth="1"/>
    <col min="13840" max="13850" width="15.7109375" customWidth="1"/>
    <col min="13851" max="13851" width="38.42578125" customWidth="1"/>
    <col min="14081" max="14081" width="42.7109375" customWidth="1"/>
    <col min="14082" max="14085" width="14.140625" bestFit="1" customWidth="1"/>
    <col min="14086" max="14086" width="15.85546875" bestFit="1" customWidth="1"/>
    <col min="14087" max="14092" width="14.140625" bestFit="1" customWidth="1"/>
    <col min="14093" max="14093" width="15.7109375" bestFit="1" customWidth="1"/>
    <col min="14094" max="14094" width="15.7109375" customWidth="1"/>
    <col min="14095" max="14095" width="15.7109375" bestFit="1" customWidth="1"/>
    <col min="14096" max="14106" width="15.7109375" customWidth="1"/>
    <col min="14107" max="14107" width="38.42578125" customWidth="1"/>
    <col min="14337" max="14337" width="42.7109375" customWidth="1"/>
    <col min="14338" max="14341" width="14.140625" bestFit="1" customWidth="1"/>
    <col min="14342" max="14342" width="15.85546875" bestFit="1" customWidth="1"/>
    <col min="14343" max="14348" width="14.140625" bestFit="1" customWidth="1"/>
    <col min="14349" max="14349" width="15.7109375" bestFit="1" customWidth="1"/>
    <col min="14350" max="14350" width="15.7109375" customWidth="1"/>
    <col min="14351" max="14351" width="15.7109375" bestFit="1" customWidth="1"/>
    <col min="14352" max="14362" width="15.7109375" customWidth="1"/>
    <col min="14363" max="14363" width="38.42578125" customWidth="1"/>
    <col min="14593" max="14593" width="42.7109375" customWidth="1"/>
    <col min="14594" max="14597" width="14.140625" bestFit="1" customWidth="1"/>
    <col min="14598" max="14598" width="15.85546875" bestFit="1" customWidth="1"/>
    <col min="14599" max="14604" width="14.140625" bestFit="1" customWidth="1"/>
    <col min="14605" max="14605" width="15.7109375" bestFit="1" customWidth="1"/>
    <col min="14606" max="14606" width="15.7109375" customWidth="1"/>
    <col min="14607" max="14607" width="15.7109375" bestFit="1" customWidth="1"/>
    <col min="14608" max="14618" width="15.7109375" customWidth="1"/>
    <col min="14619" max="14619" width="38.42578125" customWidth="1"/>
    <col min="14849" max="14849" width="42.7109375" customWidth="1"/>
    <col min="14850" max="14853" width="14.140625" bestFit="1" customWidth="1"/>
    <col min="14854" max="14854" width="15.85546875" bestFit="1" customWidth="1"/>
    <col min="14855" max="14860" width="14.140625" bestFit="1" customWidth="1"/>
    <col min="14861" max="14861" width="15.7109375" bestFit="1" customWidth="1"/>
    <col min="14862" max="14862" width="15.7109375" customWidth="1"/>
    <col min="14863" max="14863" width="15.7109375" bestFit="1" customWidth="1"/>
    <col min="14864" max="14874" width="15.7109375" customWidth="1"/>
    <col min="14875" max="14875" width="38.42578125" customWidth="1"/>
    <col min="15105" max="15105" width="42.7109375" customWidth="1"/>
    <col min="15106" max="15109" width="14.140625" bestFit="1" customWidth="1"/>
    <col min="15110" max="15110" width="15.85546875" bestFit="1" customWidth="1"/>
    <col min="15111" max="15116" width="14.140625" bestFit="1" customWidth="1"/>
    <col min="15117" max="15117" width="15.7109375" bestFit="1" customWidth="1"/>
    <col min="15118" max="15118" width="15.7109375" customWidth="1"/>
    <col min="15119" max="15119" width="15.7109375" bestFit="1" customWidth="1"/>
    <col min="15120" max="15130" width="15.7109375" customWidth="1"/>
    <col min="15131" max="15131" width="38.42578125" customWidth="1"/>
    <col min="15361" max="15361" width="42.7109375" customWidth="1"/>
    <col min="15362" max="15365" width="14.140625" bestFit="1" customWidth="1"/>
    <col min="15366" max="15366" width="15.85546875" bestFit="1" customWidth="1"/>
    <col min="15367" max="15372" width="14.140625" bestFit="1" customWidth="1"/>
    <col min="15373" max="15373" width="15.7109375" bestFit="1" customWidth="1"/>
    <col min="15374" max="15374" width="15.7109375" customWidth="1"/>
    <col min="15375" max="15375" width="15.7109375" bestFit="1" customWidth="1"/>
    <col min="15376" max="15386" width="15.7109375" customWidth="1"/>
    <col min="15387" max="15387" width="38.42578125" customWidth="1"/>
    <col min="15617" max="15617" width="42.7109375" customWidth="1"/>
    <col min="15618" max="15621" width="14.140625" bestFit="1" customWidth="1"/>
    <col min="15622" max="15622" width="15.85546875" bestFit="1" customWidth="1"/>
    <col min="15623" max="15628" width="14.140625" bestFit="1" customWidth="1"/>
    <col min="15629" max="15629" width="15.7109375" bestFit="1" customWidth="1"/>
    <col min="15630" max="15630" width="15.7109375" customWidth="1"/>
    <col min="15631" max="15631" width="15.7109375" bestFit="1" customWidth="1"/>
    <col min="15632" max="15642" width="15.7109375" customWidth="1"/>
    <col min="15643" max="15643" width="38.42578125" customWidth="1"/>
    <col min="15873" max="15873" width="42.7109375" customWidth="1"/>
    <col min="15874" max="15877" width="14.140625" bestFit="1" customWidth="1"/>
    <col min="15878" max="15878" width="15.85546875" bestFit="1" customWidth="1"/>
    <col min="15879" max="15884" width="14.140625" bestFit="1" customWidth="1"/>
    <col min="15885" max="15885" width="15.7109375" bestFit="1" customWidth="1"/>
    <col min="15886" max="15886" width="15.7109375" customWidth="1"/>
    <col min="15887" max="15887" width="15.7109375" bestFit="1" customWidth="1"/>
    <col min="15888" max="15898" width="15.7109375" customWidth="1"/>
    <col min="15899" max="15899" width="38.42578125" customWidth="1"/>
    <col min="16129" max="16129" width="42.7109375" customWidth="1"/>
    <col min="16130" max="16133" width="14.140625" bestFit="1" customWidth="1"/>
    <col min="16134" max="16134" width="15.85546875" bestFit="1" customWidth="1"/>
    <col min="16135" max="16140" width="14.140625" bestFit="1" customWidth="1"/>
    <col min="16141" max="16141" width="15.7109375" bestFit="1" customWidth="1"/>
    <col min="16142" max="16142" width="15.7109375" customWidth="1"/>
    <col min="16143" max="16143" width="15.7109375" bestFit="1" customWidth="1"/>
    <col min="16144" max="16154" width="15.7109375" customWidth="1"/>
    <col min="16155" max="16155" width="38.42578125" customWidth="1"/>
  </cols>
  <sheetData>
    <row r="1" spans="1:28" ht="2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8" ht="2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8" ht="21" thickBo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</row>
    <row r="4" spans="1:28" ht="24.75" customHeight="1">
      <c r="A4" s="161" t="s">
        <v>2</v>
      </c>
      <c r="B4" s="163">
        <v>2004</v>
      </c>
      <c r="C4" s="163">
        <v>2005</v>
      </c>
      <c r="D4" s="163">
        <v>2006</v>
      </c>
      <c r="E4" s="163">
        <v>2007</v>
      </c>
      <c r="F4" s="163">
        <v>2008</v>
      </c>
      <c r="G4" s="163">
        <v>2009</v>
      </c>
      <c r="H4" s="165">
        <v>2010</v>
      </c>
      <c r="I4" s="165">
        <v>2011</v>
      </c>
      <c r="J4" s="165">
        <v>2012</v>
      </c>
      <c r="K4" s="165">
        <v>2013</v>
      </c>
      <c r="L4" s="165">
        <v>2014</v>
      </c>
      <c r="M4" s="170">
        <v>2015</v>
      </c>
      <c r="N4" s="170">
        <v>2016</v>
      </c>
      <c r="O4" s="170">
        <v>2017</v>
      </c>
      <c r="P4" s="173">
        <v>2018</v>
      </c>
      <c r="Q4" s="174"/>
      <c r="R4" s="174"/>
      <c r="S4" s="174"/>
      <c r="T4" s="174"/>
      <c r="U4" s="174"/>
      <c r="V4" s="174"/>
      <c r="W4" s="174"/>
      <c r="X4" s="175"/>
      <c r="Y4" s="107"/>
      <c r="Z4" s="107"/>
      <c r="AA4" s="168" t="s">
        <v>3</v>
      </c>
    </row>
    <row r="5" spans="1:28" ht="24.75" customHeight="1">
      <c r="A5" s="162"/>
      <c r="B5" s="164"/>
      <c r="C5" s="164"/>
      <c r="D5" s="164"/>
      <c r="E5" s="164"/>
      <c r="F5" s="164"/>
      <c r="G5" s="164"/>
      <c r="H5" s="166"/>
      <c r="I5" s="166"/>
      <c r="J5" s="166"/>
      <c r="K5" s="166"/>
      <c r="L5" s="166"/>
      <c r="M5" s="171"/>
      <c r="N5" s="171"/>
      <c r="O5" s="171"/>
      <c r="P5" s="157" t="s">
        <v>4</v>
      </c>
      <c r="Q5" s="157" t="s">
        <v>41</v>
      </c>
      <c r="R5" s="157" t="s">
        <v>42</v>
      </c>
      <c r="S5" s="157" t="s">
        <v>43</v>
      </c>
      <c r="T5" s="157" t="s">
        <v>44</v>
      </c>
      <c r="U5" s="157" t="s">
        <v>45</v>
      </c>
      <c r="V5" s="157" t="s">
        <v>46</v>
      </c>
      <c r="W5" s="157" t="s">
        <v>47</v>
      </c>
      <c r="X5" s="157" t="s">
        <v>48</v>
      </c>
      <c r="Y5" s="157" t="s">
        <v>49</v>
      </c>
      <c r="Z5" s="157" t="s">
        <v>50</v>
      </c>
      <c r="AA5" s="169"/>
    </row>
    <row r="6" spans="1:28" ht="15" customHeight="1">
      <c r="A6" s="162"/>
      <c r="B6" s="164"/>
      <c r="C6" s="164"/>
      <c r="D6" s="164"/>
      <c r="E6" s="164"/>
      <c r="F6" s="164"/>
      <c r="G6" s="164"/>
      <c r="H6" s="167"/>
      <c r="I6" s="167"/>
      <c r="J6" s="167"/>
      <c r="K6" s="167"/>
      <c r="L6" s="167"/>
      <c r="M6" s="172"/>
      <c r="N6" s="172"/>
      <c r="O6" s="172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69"/>
    </row>
    <row r="7" spans="1:28" ht="20.25">
      <c r="A7" s="36" t="s">
        <v>5</v>
      </c>
      <c r="B7" s="37"/>
      <c r="C7" s="37"/>
      <c r="D7" s="37"/>
      <c r="E7" s="37"/>
      <c r="F7" s="37"/>
      <c r="G7" s="38"/>
      <c r="H7" s="39"/>
      <c r="I7" s="39"/>
      <c r="J7" s="40"/>
      <c r="K7" s="40"/>
      <c r="L7" s="39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3"/>
      <c r="Z7" s="3"/>
      <c r="AA7" s="42" t="s">
        <v>6</v>
      </c>
    </row>
    <row r="8" spans="1:28" ht="20.25">
      <c r="A8" s="36" t="s">
        <v>7</v>
      </c>
      <c r="B8" s="37"/>
      <c r="C8" s="37"/>
      <c r="D8" s="37"/>
      <c r="E8" s="37"/>
      <c r="F8" s="37"/>
      <c r="G8" s="40"/>
      <c r="H8" s="39"/>
      <c r="I8" s="39"/>
      <c r="J8" s="40"/>
      <c r="K8" s="40"/>
      <c r="L8" s="39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3"/>
      <c r="Z8" s="3"/>
      <c r="AA8" s="42" t="s">
        <v>8</v>
      </c>
    </row>
    <row r="9" spans="1:28" ht="20.25">
      <c r="A9" s="36" t="s">
        <v>9</v>
      </c>
      <c r="B9" s="43">
        <v>4.3</v>
      </c>
      <c r="C9" s="43">
        <v>7.1</v>
      </c>
      <c r="D9" s="44">
        <v>9.4</v>
      </c>
      <c r="E9" s="43">
        <v>21</v>
      </c>
      <c r="F9" s="44">
        <v>17.37</v>
      </c>
      <c r="G9" s="44">
        <v>7.8</v>
      </c>
      <c r="H9" s="45"/>
      <c r="I9" s="45"/>
      <c r="J9" s="44"/>
      <c r="K9" s="44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"/>
      <c r="Z9" s="4"/>
      <c r="AA9" s="42" t="s">
        <v>10</v>
      </c>
    </row>
    <row r="10" spans="1:28" ht="20.25">
      <c r="A10" s="36" t="s">
        <v>11</v>
      </c>
      <c r="B10" s="47">
        <v>1674700</v>
      </c>
      <c r="C10" s="47">
        <v>3894100</v>
      </c>
      <c r="D10" s="47">
        <v>3001690</v>
      </c>
      <c r="E10" s="38">
        <v>3219320</v>
      </c>
      <c r="F10" s="48">
        <v>1892160</v>
      </c>
      <c r="G10" s="47">
        <v>2529060</v>
      </c>
      <c r="H10" s="49"/>
      <c r="I10" s="49"/>
      <c r="J10" s="47"/>
      <c r="K10" s="47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"/>
      <c r="Z10" s="5"/>
      <c r="AA10" s="42" t="s">
        <v>12</v>
      </c>
    </row>
    <row r="11" spans="1:28" ht="21" thickBot="1">
      <c r="A11" s="51" t="s">
        <v>13</v>
      </c>
      <c r="B11" s="52">
        <v>750050</v>
      </c>
      <c r="C11" s="52">
        <v>3618680</v>
      </c>
      <c r="D11" s="52">
        <v>3950260</v>
      </c>
      <c r="E11" s="53">
        <v>2951820</v>
      </c>
      <c r="F11" s="54">
        <v>1911110</v>
      </c>
      <c r="G11" s="52">
        <v>2060580</v>
      </c>
      <c r="H11" s="55">
        <v>968530</v>
      </c>
      <c r="I11" s="55"/>
      <c r="J11" s="52"/>
      <c r="K11" s="52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31"/>
      <c r="Z11" s="31"/>
      <c r="AA11" s="57" t="s">
        <v>14</v>
      </c>
    </row>
    <row r="12" spans="1:28" ht="36.75" customHeight="1" thickTop="1" thickBot="1">
      <c r="A12" s="58" t="s">
        <v>15</v>
      </c>
      <c r="B12" s="59">
        <f>B10-B11</f>
        <v>924650</v>
      </c>
      <c r="C12" s="59">
        <f>B12+C10-C11</f>
        <v>1200070</v>
      </c>
      <c r="D12" s="59">
        <f>C12+D10-D11</f>
        <v>251500</v>
      </c>
      <c r="E12" s="59">
        <f>D12+E10-E11</f>
        <v>519000</v>
      </c>
      <c r="F12" s="59">
        <f>E12+F10-F11</f>
        <v>500050</v>
      </c>
      <c r="G12" s="59">
        <f>F12+G10-G11</f>
        <v>968530</v>
      </c>
      <c r="H12" s="59"/>
      <c r="I12" s="59"/>
      <c r="J12" s="59"/>
      <c r="K12" s="59"/>
      <c r="L12" s="59"/>
      <c r="M12" s="60"/>
      <c r="N12" s="60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29"/>
      <c r="Z12" s="29"/>
      <c r="AA12" s="62" t="s">
        <v>16</v>
      </c>
    </row>
    <row r="13" spans="1:28" ht="37.5" customHeight="1" thickTop="1">
      <c r="A13" s="63" t="s">
        <v>17</v>
      </c>
      <c r="B13" s="64"/>
      <c r="C13" s="64"/>
      <c r="D13" s="64"/>
      <c r="E13" s="64"/>
      <c r="F13" s="65"/>
      <c r="G13" s="64"/>
      <c r="H13" s="66"/>
      <c r="I13" s="66"/>
      <c r="J13" s="64"/>
      <c r="K13" s="64"/>
      <c r="L13" s="66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7"/>
      <c r="Z13" s="7"/>
      <c r="AA13" s="68" t="s">
        <v>18</v>
      </c>
    </row>
    <row r="14" spans="1:28" ht="41.25" customHeight="1">
      <c r="A14" s="36" t="s">
        <v>9</v>
      </c>
      <c r="B14" s="47"/>
      <c r="C14" s="47"/>
      <c r="D14" s="47"/>
      <c r="E14" s="47"/>
      <c r="F14" s="47"/>
      <c r="G14" s="47"/>
      <c r="H14" s="69">
        <v>8.9</v>
      </c>
      <c r="I14" s="69">
        <v>9.41</v>
      </c>
      <c r="J14" s="70">
        <v>6.26</v>
      </c>
      <c r="K14" s="70">
        <v>5.35</v>
      </c>
      <c r="L14" s="71">
        <v>7.6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8"/>
      <c r="Z14" s="8"/>
      <c r="AA14" s="42" t="s">
        <v>10</v>
      </c>
      <c r="AB14" s="9"/>
    </row>
    <row r="15" spans="1:28" ht="45.75" customHeight="1">
      <c r="A15" s="36" t="s">
        <v>11</v>
      </c>
      <c r="B15" s="47"/>
      <c r="C15" s="47"/>
      <c r="D15" s="47"/>
      <c r="E15" s="47"/>
      <c r="F15" s="47"/>
      <c r="G15" s="47"/>
      <c r="H15" s="49">
        <v>1615010</v>
      </c>
      <c r="I15" s="49">
        <v>2315350</v>
      </c>
      <c r="J15" s="47">
        <v>1067050</v>
      </c>
      <c r="K15" s="47">
        <v>590040</v>
      </c>
      <c r="L15" s="38">
        <v>1595850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10"/>
      <c r="Z15" s="10"/>
      <c r="AA15" s="42" t="s">
        <v>12</v>
      </c>
      <c r="AB15" s="9"/>
    </row>
    <row r="16" spans="1:28" ht="38.25" customHeight="1" thickBot="1">
      <c r="A16" s="51" t="s">
        <v>19</v>
      </c>
      <c r="B16" s="52"/>
      <c r="C16" s="52"/>
      <c r="D16" s="52"/>
      <c r="E16" s="52"/>
      <c r="F16" s="52"/>
      <c r="G16" s="52"/>
      <c r="H16" s="55">
        <v>500500</v>
      </c>
      <c r="I16" s="55">
        <v>2463520</v>
      </c>
      <c r="J16" s="52">
        <v>1566390</v>
      </c>
      <c r="K16" s="52">
        <v>857010</v>
      </c>
      <c r="L16" s="53">
        <v>1043880</v>
      </c>
      <c r="M16" s="74">
        <v>752000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16"/>
      <c r="Z16" s="16"/>
      <c r="AA16" s="57" t="s">
        <v>20</v>
      </c>
      <c r="AB16" s="11"/>
    </row>
    <row r="17" spans="1:30" ht="39" customHeight="1" thickTop="1" thickBot="1">
      <c r="A17" s="58" t="s">
        <v>15</v>
      </c>
      <c r="B17" s="59"/>
      <c r="C17" s="59"/>
      <c r="D17" s="59"/>
      <c r="E17" s="59"/>
      <c r="F17" s="75"/>
      <c r="G17" s="75"/>
      <c r="H17" s="75">
        <f>G17+H15-H16</f>
        <v>1114510</v>
      </c>
      <c r="I17" s="75">
        <f>H17+I15-I16</f>
        <v>966340</v>
      </c>
      <c r="J17" s="75">
        <f>I17+J15-J16</f>
        <v>467000</v>
      </c>
      <c r="K17" s="75">
        <f>J17+K15-K16</f>
        <v>200030</v>
      </c>
      <c r="L17" s="75">
        <f>K17+L15-L16</f>
        <v>752000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24"/>
      <c r="Z17" s="24"/>
      <c r="AA17" s="62" t="s">
        <v>21</v>
      </c>
      <c r="AB17" s="9"/>
    </row>
    <row r="18" spans="1:30" ht="37.5" customHeight="1" thickTop="1">
      <c r="A18" s="63" t="s">
        <v>22</v>
      </c>
      <c r="B18" s="64"/>
      <c r="C18" s="64"/>
      <c r="D18" s="64"/>
      <c r="E18" s="64"/>
      <c r="F18" s="65"/>
      <c r="G18" s="64"/>
      <c r="H18" s="66"/>
      <c r="I18" s="66"/>
      <c r="J18" s="64"/>
      <c r="K18" s="64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7"/>
      <c r="Z18" s="7"/>
      <c r="AA18" s="68" t="s">
        <v>23</v>
      </c>
      <c r="AB18" s="9"/>
      <c r="AC18" s="9"/>
      <c r="AD18" s="12"/>
    </row>
    <row r="19" spans="1:30" ht="46.5" customHeight="1">
      <c r="A19" s="36" t="s">
        <v>9</v>
      </c>
      <c r="B19" s="47"/>
      <c r="C19" s="47"/>
      <c r="D19" s="47"/>
      <c r="E19" s="47"/>
      <c r="F19" s="47"/>
      <c r="G19" s="70">
        <v>2</v>
      </c>
      <c r="H19" s="69">
        <v>5.83</v>
      </c>
      <c r="I19" s="69"/>
      <c r="J19" s="70"/>
      <c r="K19" s="70">
        <v>3.33</v>
      </c>
      <c r="L19" s="69">
        <v>6.48</v>
      </c>
      <c r="M19" s="76">
        <v>2.89</v>
      </c>
      <c r="N19" s="76">
        <v>5.27</v>
      </c>
      <c r="O19" s="76">
        <v>4.4000000000000004</v>
      </c>
      <c r="P19" s="76"/>
      <c r="Q19" s="76"/>
      <c r="R19" s="76"/>
      <c r="S19" s="76"/>
      <c r="T19" s="76">
        <v>3.5</v>
      </c>
      <c r="U19" s="76">
        <v>3.2</v>
      </c>
      <c r="V19" s="76"/>
      <c r="W19" s="76">
        <v>2.9</v>
      </c>
      <c r="X19" s="76"/>
      <c r="Y19" s="13">
        <v>2.4</v>
      </c>
      <c r="Z19" s="13"/>
      <c r="AA19" s="42" t="s">
        <v>10</v>
      </c>
    </row>
    <row r="20" spans="1:30" ht="45.75" customHeight="1">
      <c r="A20" s="36" t="s">
        <v>11</v>
      </c>
      <c r="B20" s="47"/>
      <c r="C20" s="47"/>
      <c r="D20" s="47"/>
      <c r="E20" s="47"/>
      <c r="F20" s="47"/>
      <c r="G20" s="52">
        <v>3510000</v>
      </c>
      <c r="H20" s="55">
        <v>3760510</v>
      </c>
      <c r="I20" s="55"/>
      <c r="J20" s="52"/>
      <c r="K20" s="52">
        <v>1300000</v>
      </c>
      <c r="L20" s="53">
        <v>5012500</v>
      </c>
      <c r="M20" s="77">
        <v>14474704</v>
      </c>
      <c r="N20" s="77">
        <v>13958050</v>
      </c>
      <c r="O20" s="77">
        <v>2446520</v>
      </c>
      <c r="P20" s="74"/>
      <c r="Q20" s="74"/>
      <c r="R20" s="74"/>
      <c r="S20" s="74"/>
      <c r="T20" s="74">
        <v>100010</v>
      </c>
      <c r="U20" s="74">
        <v>100010</v>
      </c>
      <c r="V20" s="74"/>
      <c r="W20" s="74">
        <v>150020</v>
      </c>
      <c r="X20" s="74"/>
      <c r="Y20" s="16">
        <v>100000</v>
      </c>
      <c r="Z20" s="16"/>
      <c r="AA20" s="42" t="s">
        <v>24</v>
      </c>
    </row>
    <row r="21" spans="1:30" ht="41.25" customHeight="1" thickBot="1">
      <c r="A21" s="51" t="s">
        <v>19</v>
      </c>
      <c r="B21" s="52"/>
      <c r="C21" s="52"/>
      <c r="D21" s="52"/>
      <c r="E21" s="52"/>
      <c r="F21" s="52"/>
      <c r="G21" s="52"/>
      <c r="H21" s="55">
        <v>3159733</v>
      </c>
      <c r="I21" s="55">
        <v>1185777</v>
      </c>
      <c r="J21" s="52"/>
      <c r="K21" s="52">
        <v>2925000</v>
      </c>
      <c r="L21" s="53"/>
      <c r="M21" s="77">
        <v>1475500</v>
      </c>
      <c r="N21" s="77">
        <v>506200</v>
      </c>
      <c r="O21" s="77">
        <v>2915450</v>
      </c>
      <c r="P21" s="74"/>
      <c r="Q21" s="74">
        <v>100000</v>
      </c>
      <c r="R21" s="74">
        <v>200000</v>
      </c>
      <c r="S21" s="74">
        <v>200000</v>
      </c>
      <c r="T21" s="74">
        <v>200010</v>
      </c>
      <c r="U21" s="74">
        <v>120430</v>
      </c>
      <c r="V21" s="74">
        <v>126000</v>
      </c>
      <c r="W21" s="74">
        <v>573900</v>
      </c>
      <c r="X21" s="74">
        <v>1301107</v>
      </c>
      <c r="Y21" s="16">
        <v>500020</v>
      </c>
      <c r="Z21" s="16">
        <v>400010</v>
      </c>
      <c r="AA21" s="57" t="s">
        <v>20</v>
      </c>
    </row>
    <row r="22" spans="1:30" ht="39" customHeight="1" thickTop="1" thickBot="1">
      <c r="A22" s="58" t="s">
        <v>15</v>
      </c>
      <c r="B22" s="59"/>
      <c r="C22" s="59"/>
      <c r="D22" s="59"/>
      <c r="E22" s="59"/>
      <c r="F22" s="59"/>
      <c r="G22" s="59">
        <f>G20-G21</f>
        <v>3510000</v>
      </c>
      <c r="H22" s="75">
        <f>G22+H20-H21</f>
        <v>4110777</v>
      </c>
      <c r="I22" s="75">
        <f>H22-I21</f>
        <v>2925000</v>
      </c>
      <c r="J22" s="59">
        <v>2925000</v>
      </c>
      <c r="K22" s="59">
        <f>J22+K20-K21</f>
        <v>1300000</v>
      </c>
      <c r="L22" s="59">
        <f>K22+L20-L21</f>
        <v>6312500</v>
      </c>
      <c r="M22" s="60">
        <v>19311704</v>
      </c>
      <c r="N22" s="60">
        <f t="shared" ref="N22" si="0">M22+N20-N21</f>
        <v>32763554</v>
      </c>
      <c r="O22" s="60">
        <f t="shared" ref="O22:S22" si="1">N22+O20-O21</f>
        <v>32294624</v>
      </c>
      <c r="P22" s="61">
        <f t="shared" si="1"/>
        <v>32294624</v>
      </c>
      <c r="Q22" s="61">
        <f t="shared" si="1"/>
        <v>32194624</v>
      </c>
      <c r="R22" s="61">
        <f t="shared" si="1"/>
        <v>31994624</v>
      </c>
      <c r="S22" s="61">
        <f t="shared" si="1"/>
        <v>31794624</v>
      </c>
      <c r="T22" s="61">
        <f>S22+T20-T21</f>
        <v>31694624</v>
      </c>
      <c r="U22" s="61">
        <f>T22+U20-U21</f>
        <v>31674204</v>
      </c>
      <c r="V22" s="61">
        <f>U22+V20-V21</f>
        <v>31548204</v>
      </c>
      <c r="W22" s="61">
        <f>V22+W20-W21</f>
        <v>31124324</v>
      </c>
      <c r="X22" s="61">
        <f>W22+X20-X21</f>
        <v>29823217</v>
      </c>
      <c r="Y22" s="21">
        <f t="shared" ref="Y22:Z22" si="2">X22+Y20-Y21</f>
        <v>29423197</v>
      </c>
      <c r="Z22" s="21">
        <f t="shared" si="2"/>
        <v>29023187</v>
      </c>
      <c r="AA22" s="62" t="s">
        <v>21</v>
      </c>
    </row>
    <row r="23" spans="1:30" ht="36.75" customHeight="1" thickTop="1" thickBot="1">
      <c r="A23" s="58" t="s">
        <v>25</v>
      </c>
      <c r="B23" s="59">
        <f>B12+B17+B22</f>
        <v>924650</v>
      </c>
      <c r="C23" s="59">
        <f t="shared" ref="C23:N23" si="3">C12+C17+C22</f>
        <v>1200070</v>
      </c>
      <c r="D23" s="59">
        <f t="shared" si="3"/>
        <v>251500</v>
      </c>
      <c r="E23" s="59">
        <f t="shared" si="3"/>
        <v>519000</v>
      </c>
      <c r="F23" s="59">
        <f t="shared" si="3"/>
        <v>500050</v>
      </c>
      <c r="G23" s="59">
        <f t="shared" si="3"/>
        <v>4478530</v>
      </c>
      <c r="H23" s="59">
        <f t="shared" si="3"/>
        <v>5225287</v>
      </c>
      <c r="I23" s="59">
        <f t="shared" si="3"/>
        <v>3891340</v>
      </c>
      <c r="J23" s="59">
        <f t="shared" si="3"/>
        <v>3392000</v>
      </c>
      <c r="K23" s="59">
        <f t="shared" si="3"/>
        <v>1500030</v>
      </c>
      <c r="L23" s="59">
        <f t="shared" si="3"/>
        <v>7064500</v>
      </c>
      <c r="M23" s="59">
        <f t="shared" si="3"/>
        <v>19311704</v>
      </c>
      <c r="N23" s="60">
        <f t="shared" si="3"/>
        <v>32763554</v>
      </c>
      <c r="O23" s="60">
        <f t="shared" ref="O23:W23" si="4">O12+O17+O22</f>
        <v>32294624</v>
      </c>
      <c r="P23" s="60">
        <f t="shared" si="4"/>
        <v>32294624</v>
      </c>
      <c r="Q23" s="60">
        <f t="shared" si="4"/>
        <v>32194624</v>
      </c>
      <c r="R23" s="60">
        <f t="shared" si="4"/>
        <v>31994624</v>
      </c>
      <c r="S23" s="60">
        <f t="shared" si="4"/>
        <v>31794624</v>
      </c>
      <c r="T23" s="60">
        <f t="shared" si="4"/>
        <v>31694624</v>
      </c>
      <c r="U23" s="60">
        <f t="shared" si="4"/>
        <v>31674204</v>
      </c>
      <c r="V23" s="60">
        <f t="shared" si="4"/>
        <v>31548204</v>
      </c>
      <c r="W23" s="60">
        <f t="shared" si="4"/>
        <v>31124324</v>
      </c>
      <c r="X23" s="60">
        <f>X12+X17+X22</f>
        <v>29823217</v>
      </c>
      <c r="Y23" s="21">
        <f t="shared" ref="Y23:Z23" si="5">Y22+Y17+Y12</f>
        <v>29423197</v>
      </c>
      <c r="Z23" s="21">
        <f t="shared" si="5"/>
        <v>29023187</v>
      </c>
      <c r="AA23" s="62" t="s">
        <v>26</v>
      </c>
    </row>
    <row r="24" spans="1:30" ht="39.75" customHeight="1" thickTop="1">
      <c r="A24" s="63" t="s">
        <v>27</v>
      </c>
      <c r="B24" s="78"/>
      <c r="C24" s="78"/>
      <c r="D24" s="78"/>
      <c r="E24" s="78"/>
      <c r="F24" s="79"/>
      <c r="G24" s="78"/>
      <c r="H24" s="80"/>
      <c r="I24" s="80"/>
      <c r="J24" s="78"/>
      <c r="K24" s="78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2"/>
      <c r="X24" s="67"/>
      <c r="Y24" s="22"/>
      <c r="Z24" s="22"/>
      <c r="AA24" s="68" t="s">
        <v>28</v>
      </c>
    </row>
    <row r="25" spans="1:30" ht="37.5" customHeight="1">
      <c r="A25" s="36" t="s">
        <v>29</v>
      </c>
      <c r="B25" s="47"/>
      <c r="C25" s="47"/>
      <c r="D25" s="47"/>
      <c r="E25" s="47"/>
      <c r="F25" s="48"/>
      <c r="G25" s="47"/>
      <c r="H25" s="49"/>
      <c r="I25" s="49"/>
      <c r="J25" s="47"/>
      <c r="K25" s="47"/>
      <c r="L25" s="47"/>
      <c r="M25" s="83"/>
      <c r="N25" s="83"/>
      <c r="O25" s="83"/>
      <c r="P25" s="83"/>
      <c r="Q25" s="83"/>
      <c r="R25" s="83"/>
      <c r="S25" s="83"/>
      <c r="T25" s="50"/>
      <c r="U25" s="83"/>
      <c r="V25" s="83"/>
      <c r="W25" s="67"/>
      <c r="X25" s="67"/>
      <c r="Y25" s="23"/>
      <c r="Z25" s="7"/>
      <c r="AA25" s="68" t="s">
        <v>30</v>
      </c>
    </row>
    <row r="26" spans="1:30" ht="42.75" customHeight="1">
      <c r="A26" s="36" t="s">
        <v>31</v>
      </c>
      <c r="B26" s="47"/>
      <c r="C26" s="47"/>
      <c r="D26" s="47"/>
      <c r="E26" s="47"/>
      <c r="F26" s="48"/>
      <c r="G26" s="47"/>
      <c r="H26" s="69">
        <v>6.44</v>
      </c>
      <c r="I26" s="69">
        <v>7.1</v>
      </c>
      <c r="J26" s="70">
        <v>5.0999999999999996</v>
      </c>
      <c r="K26" s="70">
        <v>5.31</v>
      </c>
      <c r="L26" s="71">
        <v>4.9625000000000004</v>
      </c>
      <c r="M26" s="84">
        <v>4.7300000000000004</v>
      </c>
      <c r="N26" s="84"/>
      <c r="O26" s="84">
        <v>1.5</v>
      </c>
      <c r="P26" s="72"/>
      <c r="Q26" s="72"/>
      <c r="R26" s="72"/>
      <c r="S26" s="72"/>
      <c r="T26" s="72"/>
      <c r="U26" s="72"/>
      <c r="V26" s="72"/>
      <c r="W26" s="72"/>
      <c r="X26" s="72"/>
      <c r="Y26" s="8"/>
      <c r="Z26" s="8"/>
      <c r="AA26" s="42" t="s">
        <v>32</v>
      </c>
    </row>
    <row r="27" spans="1:30" ht="42" customHeight="1" thickBot="1">
      <c r="A27" s="51" t="s">
        <v>11</v>
      </c>
      <c r="B27" s="52"/>
      <c r="C27" s="52"/>
      <c r="D27" s="52"/>
      <c r="E27" s="52"/>
      <c r="F27" s="54"/>
      <c r="G27" s="52"/>
      <c r="H27" s="55">
        <v>1363060</v>
      </c>
      <c r="I27" s="55">
        <v>2400130</v>
      </c>
      <c r="J27" s="52">
        <v>3900330</v>
      </c>
      <c r="K27" s="52">
        <v>3307130</v>
      </c>
      <c r="L27" s="53">
        <v>3481840</v>
      </c>
      <c r="M27" s="77">
        <v>4832000</v>
      </c>
      <c r="N27" s="77"/>
      <c r="O27" s="77">
        <v>195000</v>
      </c>
      <c r="P27" s="74"/>
      <c r="Q27" s="74"/>
      <c r="R27" s="74"/>
      <c r="S27" s="74"/>
      <c r="T27" s="74"/>
      <c r="U27" s="74"/>
      <c r="V27" s="74"/>
      <c r="W27" s="74"/>
      <c r="X27" s="74"/>
      <c r="Y27" s="10"/>
      <c r="Z27" s="10"/>
      <c r="AA27" s="57" t="s">
        <v>24</v>
      </c>
    </row>
    <row r="28" spans="1:30" ht="45.75" customHeight="1" thickTop="1" thickBot="1">
      <c r="A28" s="58" t="s">
        <v>19</v>
      </c>
      <c r="B28" s="59"/>
      <c r="C28" s="59"/>
      <c r="D28" s="59"/>
      <c r="E28" s="59"/>
      <c r="F28" s="85"/>
      <c r="G28" s="59"/>
      <c r="H28" s="75">
        <v>963030</v>
      </c>
      <c r="I28" s="75">
        <v>2300140</v>
      </c>
      <c r="J28" s="59">
        <v>3650310</v>
      </c>
      <c r="K28" s="59">
        <v>3108090</v>
      </c>
      <c r="L28" s="86">
        <v>3571630</v>
      </c>
      <c r="M28" s="87">
        <v>4605200</v>
      </c>
      <c r="N28" s="87">
        <v>1086090</v>
      </c>
      <c r="O28" s="87">
        <v>50000</v>
      </c>
      <c r="P28" s="88">
        <v>40000</v>
      </c>
      <c r="Q28" s="88">
        <v>65000</v>
      </c>
      <c r="R28" s="88">
        <v>40000</v>
      </c>
      <c r="S28" s="88"/>
      <c r="T28" s="88"/>
      <c r="U28" s="88"/>
      <c r="V28" s="88"/>
      <c r="W28" s="88"/>
      <c r="X28" s="88"/>
      <c r="Y28" s="16"/>
      <c r="Z28" s="16"/>
      <c r="AA28" s="62" t="s">
        <v>20</v>
      </c>
    </row>
    <row r="29" spans="1:30" ht="46.5" customHeight="1" thickTop="1" thickBot="1">
      <c r="A29" s="58" t="s">
        <v>15</v>
      </c>
      <c r="B29" s="59"/>
      <c r="C29" s="59"/>
      <c r="D29" s="59"/>
      <c r="E29" s="59"/>
      <c r="F29" s="85"/>
      <c r="G29" s="59"/>
      <c r="H29" s="75">
        <f>H27-H28</f>
        <v>400030</v>
      </c>
      <c r="I29" s="75">
        <f>H29+I27-I28</f>
        <v>500020</v>
      </c>
      <c r="J29" s="75">
        <f>I29+J27-J28</f>
        <v>750040</v>
      </c>
      <c r="K29" s="75">
        <f>J29+K27-K28</f>
        <v>949080</v>
      </c>
      <c r="L29" s="75">
        <f>K29+L27-L28</f>
        <v>859290</v>
      </c>
      <c r="M29" s="75">
        <f>L29+M27-M28</f>
        <v>1086090</v>
      </c>
      <c r="N29" s="75">
        <f t="shared" ref="N29:Q29" si="6">M29+N27-N28</f>
        <v>0</v>
      </c>
      <c r="O29" s="75">
        <f t="shared" si="6"/>
        <v>145000</v>
      </c>
      <c r="P29" s="75">
        <f t="shared" si="6"/>
        <v>105000</v>
      </c>
      <c r="Q29" s="75">
        <f t="shared" si="6"/>
        <v>40000</v>
      </c>
      <c r="R29" s="75"/>
      <c r="S29" s="75"/>
      <c r="T29" s="75"/>
      <c r="U29" s="75"/>
      <c r="V29" s="75"/>
      <c r="W29" s="75"/>
      <c r="X29" s="75"/>
      <c r="Y29" s="24"/>
      <c r="Z29" s="24"/>
      <c r="AA29" s="62" t="s">
        <v>21</v>
      </c>
    </row>
    <row r="30" spans="1:30" ht="21" thickTop="1">
      <c r="A30" s="63" t="s">
        <v>17</v>
      </c>
      <c r="B30" s="89"/>
      <c r="C30" s="89"/>
      <c r="D30" s="89"/>
      <c r="E30" s="89"/>
      <c r="F30" s="89"/>
      <c r="G30" s="89"/>
      <c r="H30" s="90"/>
      <c r="I30" s="90"/>
      <c r="J30" s="89"/>
      <c r="K30" s="89"/>
      <c r="L30" s="90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26"/>
      <c r="Z30" s="26"/>
      <c r="AA30" s="68" t="s">
        <v>18</v>
      </c>
    </row>
    <row r="31" spans="1:30" ht="39" customHeight="1">
      <c r="A31" s="36" t="s">
        <v>31</v>
      </c>
      <c r="B31" s="38"/>
      <c r="C31" s="38"/>
      <c r="D31" s="92">
        <v>11</v>
      </c>
      <c r="E31" s="92">
        <v>21.1</v>
      </c>
      <c r="F31" s="92">
        <v>17.84</v>
      </c>
      <c r="G31" s="92">
        <v>7.44</v>
      </c>
      <c r="H31" s="93"/>
      <c r="I31" s="94"/>
      <c r="J31" s="92"/>
      <c r="K31" s="92"/>
      <c r="L31" s="95"/>
      <c r="M31" s="96"/>
      <c r="N31" s="96">
        <v>2.5</v>
      </c>
      <c r="O31" s="96">
        <v>2.5</v>
      </c>
      <c r="P31" s="96"/>
      <c r="Q31" s="96"/>
      <c r="R31" s="96"/>
      <c r="S31" s="96"/>
      <c r="T31" s="96"/>
      <c r="U31" s="96"/>
      <c r="V31" s="96"/>
      <c r="W31" s="96"/>
      <c r="X31" s="96">
        <v>2.5</v>
      </c>
      <c r="Y31" s="28"/>
      <c r="Z31" s="28">
        <v>2.5</v>
      </c>
      <c r="AA31" s="42" t="s">
        <v>33</v>
      </c>
    </row>
    <row r="32" spans="1:30" ht="41.25" customHeight="1">
      <c r="A32" s="36" t="s">
        <v>34</v>
      </c>
      <c r="B32" s="47"/>
      <c r="C32" s="47"/>
      <c r="D32" s="47">
        <v>1000000</v>
      </c>
      <c r="E32" s="38">
        <v>5027590</v>
      </c>
      <c r="F32" s="38">
        <v>3614830</v>
      </c>
      <c r="G32" s="38">
        <v>2400150</v>
      </c>
      <c r="H32" s="69">
        <v>5.63</v>
      </c>
      <c r="I32" s="69"/>
      <c r="J32" s="38"/>
      <c r="K32" s="38"/>
      <c r="L32" s="97"/>
      <c r="M32" s="73"/>
      <c r="N32" s="73">
        <v>65000</v>
      </c>
      <c r="O32" s="73">
        <v>735020</v>
      </c>
      <c r="P32" s="73"/>
      <c r="Q32" s="73"/>
      <c r="R32" s="73"/>
      <c r="S32" s="73"/>
      <c r="T32" s="73"/>
      <c r="U32" s="73"/>
      <c r="V32" s="73"/>
      <c r="W32" s="73"/>
      <c r="X32" s="73">
        <v>60000</v>
      </c>
      <c r="Y32" s="10"/>
      <c r="Z32" s="10">
        <v>80000</v>
      </c>
      <c r="AA32" s="42" t="s">
        <v>35</v>
      </c>
    </row>
    <row r="33" spans="1:27" ht="38.25" customHeight="1" thickBot="1">
      <c r="A33" s="51" t="s">
        <v>13</v>
      </c>
      <c r="B33" s="53"/>
      <c r="C33" s="53"/>
      <c r="D33" s="52"/>
      <c r="E33" s="53">
        <v>3550120</v>
      </c>
      <c r="F33" s="53">
        <v>4200740</v>
      </c>
      <c r="G33" s="98">
        <v>3091650</v>
      </c>
      <c r="H33" s="98">
        <v>1500070</v>
      </c>
      <c r="I33" s="99"/>
      <c r="J33" s="100"/>
      <c r="K33" s="100"/>
      <c r="L33" s="101"/>
      <c r="M33" s="74"/>
      <c r="N33" s="74"/>
      <c r="O33" s="74">
        <v>195000</v>
      </c>
      <c r="P33" s="74">
        <v>85000</v>
      </c>
      <c r="Q33" s="74">
        <v>10000</v>
      </c>
      <c r="R33" s="74">
        <v>100000</v>
      </c>
      <c r="S33" s="74">
        <v>200020</v>
      </c>
      <c r="T33" s="74">
        <v>105000</v>
      </c>
      <c r="U33" s="74">
        <v>105000</v>
      </c>
      <c r="V33" s="74"/>
      <c r="W33" s="74"/>
      <c r="X33" s="74"/>
      <c r="Y33" s="16"/>
      <c r="Z33" s="16"/>
      <c r="AA33" s="57" t="s">
        <v>36</v>
      </c>
    </row>
    <row r="34" spans="1:27" ht="44.25" customHeight="1" thickTop="1" thickBot="1">
      <c r="A34" s="58" t="s">
        <v>15</v>
      </c>
      <c r="B34" s="86"/>
      <c r="C34" s="86"/>
      <c r="D34" s="59">
        <f>D32-D33</f>
        <v>1000000</v>
      </c>
      <c r="E34" s="59">
        <f>E32-E33+D34</f>
        <v>2477470</v>
      </c>
      <c r="F34" s="59">
        <f>F32-F33+E34</f>
        <v>1891560</v>
      </c>
      <c r="G34" s="59">
        <f>G32-G33+F34</f>
        <v>1200060</v>
      </c>
      <c r="H34" s="59"/>
      <c r="I34" s="59"/>
      <c r="J34" s="59"/>
      <c r="K34" s="59"/>
      <c r="L34" s="59"/>
      <c r="M34" s="61"/>
      <c r="N34" s="61">
        <f t="shared" ref="N34" si="7">M34+N32-N33</f>
        <v>65000</v>
      </c>
      <c r="O34" s="61">
        <f t="shared" ref="O34:S34" si="8">N34+O32-O33</f>
        <v>605020</v>
      </c>
      <c r="P34" s="61">
        <f t="shared" si="8"/>
        <v>520020</v>
      </c>
      <c r="Q34" s="61">
        <f t="shared" si="8"/>
        <v>510020</v>
      </c>
      <c r="R34" s="61">
        <f t="shared" si="8"/>
        <v>410020</v>
      </c>
      <c r="S34" s="61">
        <f t="shared" si="8"/>
        <v>210000</v>
      </c>
      <c r="T34" s="61">
        <f>S34+T32-T33</f>
        <v>105000</v>
      </c>
      <c r="U34" s="61"/>
      <c r="V34" s="61"/>
      <c r="W34" s="61"/>
      <c r="X34" s="61">
        <f t="shared" ref="X34:Z34" si="9">W34+X32-X33</f>
        <v>60000</v>
      </c>
      <c r="Y34" s="29">
        <f t="shared" si="9"/>
        <v>60000</v>
      </c>
      <c r="Z34" s="29">
        <f t="shared" si="9"/>
        <v>140000</v>
      </c>
      <c r="AA34" s="62" t="s">
        <v>37</v>
      </c>
    </row>
    <row r="35" spans="1:27" ht="21" thickTop="1">
      <c r="A35" s="63" t="s">
        <v>22</v>
      </c>
      <c r="B35" s="89"/>
      <c r="C35" s="89"/>
      <c r="D35" s="89"/>
      <c r="E35" s="89"/>
      <c r="F35" s="89"/>
      <c r="G35" s="89"/>
      <c r="H35" s="90"/>
      <c r="I35" s="90"/>
      <c r="J35" s="89"/>
      <c r="K35" s="89"/>
      <c r="L35" s="9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26"/>
      <c r="Z35" s="26"/>
      <c r="AA35" s="68" t="s">
        <v>23</v>
      </c>
    </row>
    <row r="36" spans="1:27" ht="20.25">
      <c r="A36" s="36" t="s">
        <v>31</v>
      </c>
      <c r="B36" s="38"/>
      <c r="C36" s="38"/>
      <c r="D36" s="92">
        <v>11.9</v>
      </c>
      <c r="E36" s="92">
        <v>21</v>
      </c>
      <c r="F36" s="92">
        <v>17.2</v>
      </c>
      <c r="G36" s="92"/>
      <c r="H36" s="92"/>
      <c r="I36" s="92"/>
      <c r="J36" s="92"/>
      <c r="K36" s="92"/>
      <c r="L36" s="92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28">
        <v>2.9</v>
      </c>
      <c r="Z36" s="28"/>
      <c r="AA36" s="42" t="s">
        <v>32</v>
      </c>
    </row>
    <row r="37" spans="1:27" ht="20.25">
      <c r="A37" s="36" t="s">
        <v>11</v>
      </c>
      <c r="B37" s="38"/>
      <c r="C37" s="38"/>
      <c r="D37" s="47">
        <v>720000</v>
      </c>
      <c r="E37" s="38">
        <v>398010</v>
      </c>
      <c r="F37" s="38">
        <v>424220</v>
      </c>
      <c r="G37" s="38"/>
      <c r="H37" s="97"/>
      <c r="I37" s="97"/>
      <c r="J37" s="38"/>
      <c r="K37" s="38"/>
      <c r="L37" s="97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10">
        <v>55000</v>
      </c>
      <c r="Z37" s="10"/>
      <c r="AA37" s="42" t="s">
        <v>24</v>
      </c>
    </row>
    <row r="38" spans="1:27" ht="21" thickBot="1">
      <c r="A38" s="51" t="s">
        <v>19</v>
      </c>
      <c r="B38" s="53"/>
      <c r="C38" s="53"/>
      <c r="D38" s="52"/>
      <c r="E38" s="53">
        <v>720000</v>
      </c>
      <c r="F38" s="53">
        <v>398010</v>
      </c>
      <c r="G38" s="53">
        <v>424220</v>
      </c>
      <c r="H38" s="101"/>
      <c r="I38" s="101"/>
      <c r="J38" s="53"/>
      <c r="K38" s="53"/>
      <c r="L38" s="101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16"/>
      <c r="Z38" s="16"/>
      <c r="AA38" s="57" t="s">
        <v>38</v>
      </c>
    </row>
    <row r="39" spans="1:27" ht="42.75" customHeight="1" thickTop="1" thickBot="1">
      <c r="A39" s="58" t="s">
        <v>15</v>
      </c>
      <c r="B39" s="86"/>
      <c r="C39" s="86"/>
      <c r="D39" s="59">
        <f>D37-D38</f>
        <v>720000</v>
      </c>
      <c r="E39" s="59">
        <f>D39+E37-E38</f>
        <v>398010</v>
      </c>
      <c r="F39" s="59">
        <f>E39+F37-F38</f>
        <v>424220</v>
      </c>
      <c r="G39" s="59"/>
      <c r="H39" s="102"/>
      <c r="I39" s="102"/>
      <c r="J39" s="86"/>
      <c r="K39" s="86"/>
      <c r="L39" s="75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21">
        <f>X39+Y37-Y38</f>
        <v>55000</v>
      </c>
      <c r="Z39" s="21">
        <f>Y39+Z37-Z38</f>
        <v>55000</v>
      </c>
      <c r="AA39" s="62" t="s">
        <v>21</v>
      </c>
    </row>
    <row r="40" spans="1:27" ht="46.5" customHeight="1" thickTop="1" thickBot="1">
      <c r="A40" s="58" t="s">
        <v>39</v>
      </c>
      <c r="B40" s="59"/>
      <c r="C40" s="59"/>
      <c r="D40" s="59">
        <f>D39+D34</f>
        <v>1720000</v>
      </c>
      <c r="E40" s="59">
        <f>E39+E34+E29</f>
        <v>2875480</v>
      </c>
      <c r="F40" s="59">
        <f t="shared" ref="F40:Z40" si="10">F39+F34+F29</f>
        <v>2315780</v>
      </c>
      <c r="G40" s="59">
        <f t="shared" si="10"/>
        <v>1200060</v>
      </c>
      <c r="H40" s="59">
        <f t="shared" si="10"/>
        <v>400030</v>
      </c>
      <c r="I40" s="59">
        <f t="shared" si="10"/>
        <v>500020</v>
      </c>
      <c r="J40" s="59">
        <f t="shared" si="10"/>
        <v>750040</v>
      </c>
      <c r="K40" s="59">
        <f t="shared" si="10"/>
        <v>949080</v>
      </c>
      <c r="L40" s="59">
        <f t="shared" si="10"/>
        <v>859290</v>
      </c>
      <c r="M40" s="59">
        <f t="shared" si="10"/>
        <v>1086090</v>
      </c>
      <c r="N40" s="60">
        <f t="shared" si="10"/>
        <v>65000</v>
      </c>
      <c r="O40" s="60">
        <f t="shared" si="10"/>
        <v>750020</v>
      </c>
      <c r="P40" s="60">
        <f t="shared" si="10"/>
        <v>625020</v>
      </c>
      <c r="Q40" s="60">
        <f t="shared" si="10"/>
        <v>550020</v>
      </c>
      <c r="R40" s="60">
        <f t="shared" si="10"/>
        <v>410020</v>
      </c>
      <c r="S40" s="60">
        <f t="shared" si="10"/>
        <v>210000</v>
      </c>
      <c r="T40" s="60">
        <f t="shared" si="10"/>
        <v>105000</v>
      </c>
      <c r="U40" s="60"/>
      <c r="V40" s="60"/>
      <c r="W40" s="60"/>
      <c r="X40" s="60">
        <f t="shared" si="10"/>
        <v>60000</v>
      </c>
      <c r="Y40" s="21">
        <f t="shared" si="10"/>
        <v>115000</v>
      </c>
      <c r="Z40" s="21">
        <f t="shared" si="10"/>
        <v>195000</v>
      </c>
      <c r="AA40" s="62" t="s">
        <v>40</v>
      </c>
    </row>
    <row r="41" spans="1:27" ht="21" thickTop="1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5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4"/>
    </row>
    <row r="42" spans="1:27" ht="18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4"/>
    </row>
    <row r="43" spans="1:27" ht="18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4"/>
    </row>
    <row r="44" spans="1:27" ht="2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2"/>
    </row>
    <row r="45" spans="1:27" ht="2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2"/>
    </row>
    <row r="46" spans="1:27" ht="2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2"/>
    </row>
    <row r="47" spans="1:27" ht="2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2"/>
    </row>
    <row r="48" spans="1:27" ht="2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2"/>
    </row>
    <row r="49" spans="1:27" ht="2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2"/>
    </row>
    <row r="50" spans="1:27" ht="2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2"/>
    </row>
    <row r="51" spans="1:27" ht="2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</row>
    <row r="52" spans="1:27" ht="2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</row>
    <row r="53" spans="1:27" ht="2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</row>
    <row r="54" spans="1:27" ht="2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2"/>
    </row>
    <row r="55" spans="1:27" ht="2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2"/>
    </row>
    <row r="56" spans="1:27" ht="2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2"/>
    </row>
    <row r="57" spans="1:27" ht="2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</row>
    <row r="58" spans="1:27" ht="2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2"/>
    </row>
    <row r="59" spans="1:27" ht="2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</row>
    <row r="60" spans="1:27" ht="2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2"/>
    </row>
  </sheetData>
  <mergeCells count="31">
    <mergeCell ref="Y5:Y6"/>
    <mergeCell ref="X5:X6"/>
    <mergeCell ref="P4:X4"/>
    <mergeCell ref="W5:W6"/>
    <mergeCell ref="V5:V6"/>
    <mergeCell ref="Q5:Q6"/>
    <mergeCell ref="R5:R6"/>
    <mergeCell ref="S5:S6"/>
    <mergeCell ref="U5:U6"/>
    <mergeCell ref="J4:J6"/>
    <mergeCell ref="K4:K6"/>
    <mergeCell ref="L4:L6"/>
    <mergeCell ref="N4:N6"/>
    <mergeCell ref="O4:O6"/>
    <mergeCell ref="M4:M6"/>
    <mergeCell ref="Z5:Z6"/>
    <mergeCell ref="A1:AA1"/>
    <mergeCell ref="A2:AA2"/>
    <mergeCell ref="A3:AA3"/>
    <mergeCell ref="T5:T6"/>
    <mergeCell ref="A4:A6"/>
    <mergeCell ref="B4:B6"/>
    <mergeCell ref="C4:C6"/>
    <mergeCell ref="D4:D6"/>
    <mergeCell ref="E4:E6"/>
    <mergeCell ref="F4:F6"/>
    <mergeCell ref="G4:G6"/>
    <mergeCell ref="P5:P6"/>
    <mergeCell ref="H4:H6"/>
    <mergeCell ref="I4:I6"/>
    <mergeCell ref="AA4:AA6"/>
  </mergeCells>
  <pageMargins left="0.7" right="0.7" top="0.75" bottom="0.75" header="0.3" footer="0.3"/>
  <pageSetup scale="23" orientation="landscape" r:id="rId1"/>
  <colBreaks count="2" manualBreakCount="2">
    <brk id="28" max="40" man="1"/>
    <brk id="30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view="pageBreakPreview" topLeftCell="R25" zoomScale="60" zoomScaleNormal="100" workbookViewId="0">
      <selection activeCell="Y39" sqref="Y39"/>
    </sheetView>
  </sheetViews>
  <sheetFormatPr defaultRowHeight="15"/>
  <cols>
    <col min="1" max="1" width="47" customWidth="1"/>
    <col min="2" max="3" width="14.140625" customWidth="1"/>
    <col min="4" max="5" width="17.85546875" bestFit="1" customWidth="1"/>
    <col min="6" max="6" width="20.140625" bestFit="1" customWidth="1"/>
    <col min="7" max="12" width="17.85546875" bestFit="1" customWidth="1"/>
    <col min="13" max="13" width="19.7109375" bestFit="1" customWidth="1"/>
    <col min="14" max="17" width="16.5703125" style="30" bestFit="1" customWidth="1"/>
    <col min="18" max="28" width="16.5703125" style="30" customWidth="1"/>
    <col min="29" max="29" width="41.140625" customWidth="1"/>
    <col min="31" max="31" width="16.5703125" customWidth="1"/>
    <col min="32" max="32" width="39.85546875" customWidth="1"/>
    <col min="259" max="259" width="42.7109375" customWidth="1"/>
    <col min="260" max="263" width="14.140625" bestFit="1" customWidth="1"/>
    <col min="264" max="264" width="15.85546875" bestFit="1" customWidth="1"/>
    <col min="265" max="270" width="14.140625" bestFit="1" customWidth="1"/>
    <col min="271" max="271" width="15.7109375" bestFit="1" customWidth="1"/>
    <col min="272" max="272" width="15.7109375" customWidth="1"/>
    <col min="273" max="273" width="15.7109375" bestFit="1" customWidth="1"/>
    <col min="274" max="284" width="15.7109375" customWidth="1"/>
    <col min="285" max="285" width="38.42578125" customWidth="1"/>
    <col min="515" max="515" width="42.7109375" customWidth="1"/>
    <col min="516" max="519" width="14.140625" bestFit="1" customWidth="1"/>
    <col min="520" max="520" width="15.85546875" bestFit="1" customWidth="1"/>
    <col min="521" max="526" width="14.140625" bestFit="1" customWidth="1"/>
    <col min="527" max="527" width="15.7109375" bestFit="1" customWidth="1"/>
    <col min="528" max="528" width="15.7109375" customWidth="1"/>
    <col min="529" max="529" width="15.7109375" bestFit="1" customWidth="1"/>
    <col min="530" max="540" width="15.7109375" customWidth="1"/>
    <col min="541" max="541" width="38.42578125" customWidth="1"/>
    <col min="771" max="771" width="42.7109375" customWidth="1"/>
    <col min="772" max="775" width="14.140625" bestFit="1" customWidth="1"/>
    <col min="776" max="776" width="15.85546875" bestFit="1" customWidth="1"/>
    <col min="777" max="782" width="14.140625" bestFit="1" customWidth="1"/>
    <col min="783" max="783" width="15.7109375" bestFit="1" customWidth="1"/>
    <col min="784" max="784" width="15.7109375" customWidth="1"/>
    <col min="785" max="785" width="15.7109375" bestFit="1" customWidth="1"/>
    <col min="786" max="796" width="15.7109375" customWidth="1"/>
    <col min="797" max="797" width="38.42578125" customWidth="1"/>
    <col min="1027" max="1027" width="42.7109375" customWidth="1"/>
    <col min="1028" max="1031" width="14.140625" bestFit="1" customWidth="1"/>
    <col min="1032" max="1032" width="15.85546875" bestFit="1" customWidth="1"/>
    <col min="1033" max="1038" width="14.140625" bestFit="1" customWidth="1"/>
    <col min="1039" max="1039" width="15.7109375" bestFit="1" customWidth="1"/>
    <col min="1040" max="1040" width="15.7109375" customWidth="1"/>
    <col min="1041" max="1041" width="15.7109375" bestFit="1" customWidth="1"/>
    <col min="1042" max="1052" width="15.7109375" customWidth="1"/>
    <col min="1053" max="1053" width="38.42578125" customWidth="1"/>
    <col min="1283" max="1283" width="42.7109375" customWidth="1"/>
    <col min="1284" max="1287" width="14.140625" bestFit="1" customWidth="1"/>
    <col min="1288" max="1288" width="15.85546875" bestFit="1" customWidth="1"/>
    <col min="1289" max="1294" width="14.140625" bestFit="1" customWidth="1"/>
    <col min="1295" max="1295" width="15.7109375" bestFit="1" customWidth="1"/>
    <col min="1296" max="1296" width="15.7109375" customWidth="1"/>
    <col min="1297" max="1297" width="15.7109375" bestFit="1" customWidth="1"/>
    <col min="1298" max="1308" width="15.7109375" customWidth="1"/>
    <col min="1309" max="1309" width="38.42578125" customWidth="1"/>
    <col min="1539" max="1539" width="42.7109375" customWidth="1"/>
    <col min="1540" max="1543" width="14.140625" bestFit="1" customWidth="1"/>
    <col min="1544" max="1544" width="15.85546875" bestFit="1" customWidth="1"/>
    <col min="1545" max="1550" width="14.140625" bestFit="1" customWidth="1"/>
    <col min="1551" max="1551" width="15.7109375" bestFit="1" customWidth="1"/>
    <col min="1552" max="1552" width="15.7109375" customWidth="1"/>
    <col min="1553" max="1553" width="15.7109375" bestFit="1" customWidth="1"/>
    <col min="1554" max="1564" width="15.7109375" customWidth="1"/>
    <col min="1565" max="1565" width="38.42578125" customWidth="1"/>
    <col min="1795" max="1795" width="42.7109375" customWidth="1"/>
    <col min="1796" max="1799" width="14.140625" bestFit="1" customWidth="1"/>
    <col min="1800" max="1800" width="15.85546875" bestFit="1" customWidth="1"/>
    <col min="1801" max="1806" width="14.140625" bestFit="1" customWidth="1"/>
    <col min="1807" max="1807" width="15.7109375" bestFit="1" customWidth="1"/>
    <col min="1808" max="1808" width="15.7109375" customWidth="1"/>
    <col min="1809" max="1809" width="15.7109375" bestFit="1" customWidth="1"/>
    <col min="1810" max="1820" width="15.7109375" customWidth="1"/>
    <col min="1821" max="1821" width="38.42578125" customWidth="1"/>
    <col min="2051" max="2051" width="42.7109375" customWidth="1"/>
    <col min="2052" max="2055" width="14.140625" bestFit="1" customWidth="1"/>
    <col min="2056" max="2056" width="15.85546875" bestFit="1" customWidth="1"/>
    <col min="2057" max="2062" width="14.140625" bestFit="1" customWidth="1"/>
    <col min="2063" max="2063" width="15.7109375" bestFit="1" customWidth="1"/>
    <col min="2064" max="2064" width="15.7109375" customWidth="1"/>
    <col min="2065" max="2065" width="15.7109375" bestFit="1" customWidth="1"/>
    <col min="2066" max="2076" width="15.7109375" customWidth="1"/>
    <col min="2077" max="2077" width="38.42578125" customWidth="1"/>
    <col min="2307" max="2307" width="42.7109375" customWidth="1"/>
    <col min="2308" max="2311" width="14.140625" bestFit="1" customWidth="1"/>
    <col min="2312" max="2312" width="15.85546875" bestFit="1" customWidth="1"/>
    <col min="2313" max="2318" width="14.140625" bestFit="1" customWidth="1"/>
    <col min="2319" max="2319" width="15.7109375" bestFit="1" customWidth="1"/>
    <col min="2320" max="2320" width="15.7109375" customWidth="1"/>
    <col min="2321" max="2321" width="15.7109375" bestFit="1" customWidth="1"/>
    <col min="2322" max="2332" width="15.7109375" customWidth="1"/>
    <col min="2333" max="2333" width="38.42578125" customWidth="1"/>
    <col min="2563" max="2563" width="42.7109375" customWidth="1"/>
    <col min="2564" max="2567" width="14.140625" bestFit="1" customWidth="1"/>
    <col min="2568" max="2568" width="15.85546875" bestFit="1" customWidth="1"/>
    <col min="2569" max="2574" width="14.140625" bestFit="1" customWidth="1"/>
    <col min="2575" max="2575" width="15.7109375" bestFit="1" customWidth="1"/>
    <col min="2576" max="2576" width="15.7109375" customWidth="1"/>
    <col min="2577" max="2577" width="15.7109375" bestFit="1" customWidth="1"/>
    <col min="2578" max="2588" width="15.7109375" customWidth="1"/>
    <col min="2589" max="2589" width="38.42578125" customWidth="1"/>
    <col min="2819" max="2819" width="42.7109375" customWidth="1"/>
    <col min="2820" max="2823" width="14.140625" bestFit="1" customWidth="1"/>
    <col min="2824" max="2824" width="15.85546875" bestFit="1" customWidth="1"/>
    <col min="2825" max="2830" width="14.140625" bestFit="1" customWidth="1"/>
    <col min="2831" max="2831" width="15.7109375" bestFit="1" customWidth="1"/>
    <col min="2832" max="2832" width="15.7109375" customWidth="1"/>
    <col min="2833" max="2833" width="15.7109375" bestFit="1" customWidth="1"/>
    <col min="2834" max="2844" width="15.7109375" customWidth="1"/>
    <col min="2845" max="2845" width="38.42578125" customWidth="1"/>
    <col min="3075" max="3075" width="42.7109375" customWidth="1"/>
    <col min="3076" max="3079" width="14.140625" bestFit="1" customWidth="1"/>
    <col min="3080" max="3080" width="15.85546875" bestFit="1" customWidth="1"/>
    <col min="3081" max="3086" width="14.140625" bestFit="1" customWidth="1"/>
    <col min="3087" max="3087" width="15.7109375" bestFit="1" customWidth="1"/>
    <col min="3088" max="3088" width="15.7109375" customWidth="1"/>
    <col min="3089" max="3089" width="15.7109375" bestFit="1" customWidth="1"/>
    <col min="3090" max="3100" width="15.7109375" customWidth="1"/>
    <col min="3101" max="3101" width="38.42578125" customWidth="1"/>
    <col min="3331" max="3331" width="42.7109375" customWidth="1"/>
    <col min="3332" max="3335" width="14.140625" bestFit="1" customWidth="1"/>
    <col min="3336" max="3336" width="15.85546875" bestFit="1" customWidth="1"/>
    <col min="3337" max="3342" width="14.140625" bestFit="1" customWidth="1"/>
    <col min="3343" max="3343" width="15.7109375" bestFit="1" customWidth="1"/>
    <col min="3344" max="3344" width="15.7109375" customWidth="1"/>
    <col min="3345" max="3345" width="15.7109375" bestFit="1" customWidth="1"/>
    <col min="3346" max="3356" width="15.7109375" customWidth="1"/>
    <col min="3357" max="3357" width="38.42578125" customWidth="1"/>
    <col min="3587" max="3587" width="42.7109375" customWidth="1"/>
    <col min="3588" max="3591" width="14.140625" bestFit="1" customWidth="1"/>
    <col min="3592" max="3592" width="15.85546875" bestFit="1" customWidth="1"/>
    <col min="3593" max="3598" width="14.140625" bestFit="1" customWidth="1"/>
    <col min="3599" max="3599" width="15.7109375" bestFit="1" customWidth="1"/>
    <col min="3600" max="3600" width="15.7109375" customWidth="1"/>
    <col min="3601" max="3601" width="15.7109375" bestFit="1" customWidth="1"/>
    <col min="3602" max="3612" width="15.7109375" customWidth="1"/>
    <col min="3613" max="3613" width="38.42578125" customWidth="1"/>
    <col min="3843" max="3843" width="42.7109375" customWidth="1"/>
    <col min="3844" max="3847" width="14.140625" bestFit="1" customWidth="1"/>
    <col min="3848" max="3848" width="15.85546875" bestFit="1" customWidth="1"/>
    <col min="3849" max="3854" width="14.140625" bestFit="1" customWidth="1"/>
    <col min="3855" max="3855" width="15.7109375" bestFit="1" customWidth="1"/>
    <col min="3856" max="3856" width="15.7109375" customWidth="1"/>
    <col min="3857" max="3857" width="15.7109375" bestFit="1" customWidth="1"/>
    <col min="3858" max="3868" width="15.7109375" customWidth="1"/>
    <col min="3869" max="3869" width="38.42578125" customWidth="1"/>
    <col min="4099" max="4099" width="42.7109375" customWidth="1"/>
    <col min="4100" max="4103" width="14.140625" bestFit="1" customWidth="1"/>
    <col min="4104" max="4104" width="15.85546875" bestFit="1" customWidth="1"/>
    <col min="4105" max="4110" width="14.140625" bestFit="1" customWidth="1"/>
    <col min="4111" max="4111" width="15.7109375" bestFit="1" customWidth="1"/>
    <col min="4112" max="4112" width="15.7109375" customWidth="1"/>
    <col min="4113" max="4113" width="15.7109375" bestFit="1" customWidth="1"/>
    <col min="4114" max="4124" width="15.7109375" customWidth="1"/>
    <col min="4125" max="4125" width="38.42578125" customWidth="1"/>
    <col min="4355" max="4355" width="42.7109375" customWidth="1"/>
    <col min="4356" max="4359" width="14.140625" bestFit="1" customWidth="1"/>
    <col min="4360" max="4360" width="15.85546875" bestFit="1" customWidth="1"/>
    <col min="4361" max="4366" width="14.140625" bestFit="1" customWidth="1"/>
    <col min="4367" max="4367" width="15.7109375" bestFit="1" customWidth="1"/>
    <col min="4368" max="4368" width="15.7109375" customWidth="1"/>
    <col min="4369" max="4369" width="15.7109375" bestFit="1" customWidth="1"/>
    <col min="4370" max="4380" width="15.7109375" customWidth="1"/>
    <col min="4381" max="4381" width="38.42578125" customWidth="1"/>
    <col min="4611" max="4611" width="42.7109375" customWidth="1"/>
    <col min="4612" max="4615" width="14.140625" bestFit="1" customWidth="1"/>
    <col min="4616" max="4616" width="15.85546875" bestFit="1" customWidth="1"/>
    <col min="4617" max="4622" width="14.140625" bestFit="1" customWidth="1"/>
    <col min="4623" max="4623" width="15.7109375" bestFit="1" customWidth="1"/>
    <col min="4624" max="4624" width="15.7109375" customWidth="1"/>
    <col min="4625" max="4625" width="15.7109375" bestFit="1" customWidth="1"/>
    <col min="4626" max="4636" width="15.7109375" customWidth="1"/>
    <col min="4637" max="4637" width="38.42578125" customWidth="1"/>
    <col min="4867" max="4867" width="42.7109375" customWidth="1"/>
    <col min="4868" max="4871" width="14.140625" bestFit="1" customWidth="1"/>
    <col min="4872" max="4872" width="15.85546875" bestFit="1" customWidth="1"/>
    <col min="4873" max="4878" width="14.140625" bestFit="1" customWidth="1"/>
    <col min="4879" max="4879" width="15.7109375" bestFit="1" customWidth="1"/>
    <col min="4880" max="4880" width="15.7109375" customWidth="1"/>
    <col min="4881" max="4881" width="15.7109375" bestFit="1" customWidth="1"/>
    <col min="4882" max="4892" width="15.7109375" customWidth="1"/>
    <col min="4893" max="4893" width="38.42578125" customWidth="1"/>
    <col min="5123" max="5123" width="42.7109375" customWidth="1"/>
    <col min="5124" max="5127" width="14.140625" bestFit="1" customWidth="1"/>
    <col min="5128" max="5128" width="15.85546875" bestFit="1" customWidth="1"/>
    <col min="5129" max="5134" width="14.140625" bestFit="1" customWidth="1"/>
    <col min="5135" max="5135" width="15.7109375" bestFit="1" customWidth="1"/>
    <col min="5136" max="5136" width="15.7109375" customWidth="1"/>
    <col min="5137" max="5137" width="15.7109375" bestFit="1" customWidth="1"/>
    <col min="5138" max="5148" width="15.7109375" customWidth="1"/>
    <col min="5149" max="5149" width="38.42578125" customWidth="1"/>
    <col min="5379" max="5379" width="42.7109375" customWidth="1"/>
    <col min="5380" max="5383" width="14.140625" bestFit="1" customWidth="1"/>
    <col min="5384" max="5384" width="15.85546875" bestFit="1" customWidth="1"/>
    <col min="5385" max="5390" width="14.140625" bestFit="1" customWidth="1"/>
    <col min="5391" max="5391" width="15.7109375" bestFit="1" customWidth="1"/>
    <col min="5392" max="5392" width="15.7109375" customWidth="1"/>
    <col min="5393" max="5393" width="15.7109375" bestFit="1" customWidth="1"/>
    <col min="5394" max="5404" width="15.7109375" customWidth="1"/>
    <col min="5405" max="5405" width="38.42578125" customWidth="1"/>
    <col min="5635" max="5635" width="42.7109375" customWidth="1"/>
    <col min="5636" max="5639" width="14.140625" bestFit="1" customWidth="1"/>
    <col min="5640" max="5640" width="15.85546875" bestFit="1" customWidth="1"/>
    <col min="5641" max="5646" width="14.140625" bestFit="1" customWidth="1"/>
    <col min="5647" max="5647" width="15.7109375" bestFit="1" customWidth="1"/>
    <col min="5648" max="5648" width="15.7109375" customWidth="1"/>
    <col min="5649" max="5649" width="15.7109375" bestFit="1" customWidth="1"/>
    <col min="5650" max="5660" width="15.7109375" customWidth="1"/>
    <col min="5661" max="5661" width="38.42578125" customWidth="1"/>
    <col min="5891" max="5891" width="42.7109375" customWidth="1"/>
    <col min="5892" max="5895" width="14.140625" bestFit="1" customWidth="1"/>
    <col min="5896" max="5896" width="15.85546875" bestFit="1" customWidth="1"/>
    <col min="5897" max="5902" width="14.140625" bestFit="1" customWidth="1"/>
    <col min="5903" max="5903" width="15.7109375" bestFit="1" customWidth="1"/>
    <col min="5904" max="5904" width="15.7109375" customWidth="1"/>
    <col min="5905" max="5905" width="15.7109375" bestFit="1" customWidth="1"/>
    <col min="5906" max="5916" width="15.7109375" customWidth="1"/>
    <col min="5917" max="5917" width="38.42578125" customWidth="1"/>
    <col min="6147" max="6147" width="42.7109375" customWidth="1"/>
    <col min="6148" max="6151" width="14.140625" bestFit="1" customWidth="1"/>
    <col min="6152" max="6152" width="15.85546875" bestFit="1" customWidth="1"/>
    <col min="6153" max="6158" width="14.140625" bestFit="1" customWidth="1"/>
    <col min="6159" max="6159" width="15.7109375" bestFit="1" customWidth="1"/>
    <col min="6160" max="6160" width="15.7109375" customWidth="1"/>
    <col min="6161" max="6161" width="15.7109375" bestFit="1" customWidth="1"/>
    <col min="6162" max="6172" width="15.7109375" customWidth="1"/>
    <col min="6173" max="6173" width="38.42578125" customWidth="1"/>
    <col min="6403" max="6403" width="42.7109375" customWidth="1"/>
    <col min="6404" max="6407" width="14.140625" bestFit="1" customWidth="1"/>
    <col min="6408" max="6408" width="15.85546875" bestFit="1" customWidth="1"/>
    <col min="6409" max="6414" width="14.140625" bestFit="1" customWidth="1"/>
    <col min="6415" max="6415" width="15.7109375" bestFit="1" customWidth="1"/>
    <col min="6416" max="6416" width="15.7109375" customWidth="1"/>
    <col min="6417" max="6417" width="15.7109375" bestFit="1" customWidth="1"/>
    <col min="6418" max="6428" width="15.7109375" customWidth="1"/>
    <col min="6429" max="6429" width="38.42578125" customWidth="1"/>
    <col min="6659" max="6659" width="42.7109375" customWidth="1"/>
    <col min="6660" max="6663" width="14.140625" bestFit="1" customWidth="1"/>
    <col min="6664" max="6664" width="15.85546875" bestFit="1" customWidth="1"/>
    <col min="6665" max="6670" width="14.140625" bestFit="1" customWidth="1"/>
    <col min="6671" max="6671" width="15.7109375" bestFit="1" customWidth="1"/>
    <col min="6672" max="6672" width="15.7109375" customWidth="1"/>
    <col min="6673" max="6673" width="15.7109375" bestFit="1" customWidth="1"/>
    <col min="6674" max="6684" width="15.7109375" customWidth="1"/>
    <col min="6685" max="6685" width="38.42578125" customWidth="1"/>
    <col min="6915" max="6915" width="42.7109375" customWidth="1"/>
    <col min="6916" max="6919" width="14.140625" bestFit="1" customWidth="1"/>
    <col min="6920" max="6920" width="15.85546875" bestFit="1" customWidth="1"/>
    <col min="6921" max="6926" width="14.140625" bestFit="1" customWidth="1"/>
    <col min="6927" max="6927" width="15.7109375" bestFit="1" customWidth="1"/>
    <col min="6928" max="6928" width="15.7109375" customWidth="1"/>
    <col min="6929" max="6929" width="15.7109375" bestFit="1" customWidth="1"/>
    <col min="6930" max="6940" width="15.7109375" customWidth="1"/>
    <col min="6941" max="6941" width="38.42578125" customWidth="1"/>
    <col min="7171" max="7171" width="42.7109375" customWidth="1"/>
    <col min="7172" max="7175" width="14.140625" bestFit="1" customWidth="1"/>
    <col min="7176" max="7176" width="15.85546875" bestFit="1" customWidth="1"/>
    <col min="7177" max="7182" width="14.140625" bestFit="1" customWidth="1"/>
    <col min="7183" max="7183" width="15.7109375" bestFit="1" customWidth="1"/>
    <col min="7184" max="7184" width="15.7109375" customWidth="1"/>
    <col min="7185" max="7185" width="15.7109375" bestFit="1" customWidth="1"/>
    <col min="7186" max="7196" width="15.7109375" customWidth="1"/>
    <col min="7197" max="7197" width="38.42578125" customWidth="1"/>
    <col min="7427" max="7427" width="42.7109375" customWidth="1"/>
    <col min="7428" max="7431" width="14.140625" bestFit="1" customWidth="1"/>
    <col min="7432" max="7432" width="15.85546875" bestFit="1" customWidth="1"/>
    <col min="7433" max="7438" width="14.140625" bestFit="1" customWidth="1"/>
    <col min="7439" max="7439" width="15.7109375" bestFit="1" customWidth="1"/>
    <col min="7440" max="7440" width="15.7109375" customWidth="1"/>
    <col min="7441" max="7441" width="15.7109375" bestFit="1" customWidth="1"/>
    <col min="7442" max="7452" width="15.7109375" customWidth="1"/>
    <col min="7453" max="7453" width="38.42578125" customWidth="1"/>
    <col min="7683" max="7683" width="42.7109375" customWidth="1"/>
    <col min="7684" max="7687" width="14.140625" bestFit="1" customWidth="1"/>
    <col min="7688" max="7688" width="15.85546875" bestFit="1" customWidth="1"/>
    <col min="7689" max="7694" width="14.140625" bestFit="1" customWidth="1"/>
    <col min="7695" max="7695" width="15.7109375" bestFit="1" customWidth="1"/>
    <col min="7696" max="7696" width="15.7109375" customWidth="1"/>
    <col min="7697" max="7697" width="15.7109375" bestFit="1" customWidth="1"/>
    <col min="7698" max="7708" width="15.7109375" customWidth="1"/>
    <col min="7709" max="7709" width="38.42578125" customWidth="1"/>
    <col min="7939" max="7939" width="42.7109375" customWidth="1"/>
    <col min="7940" max="7943" width="14.140625" bestFit="1" customWidth="1"/>
    <col min="7944" max="7944" width="15.85546875" bestFit="1" customWidth="1"/>
    <col min="7945" max="7950" width="14.140625" bestFit="1" customWidth="1"/>
    <col min="7951" max="7951" width="15.7109375" bestFit="1" customWidth="1"/>
    <col min="7952" max="7952" width="15.7109375" customWidth="1"/>
    <col min="7953" max="7953" width="15.7109375" bestFit="1" customWidth="1"/>
    <col min="7954" max="7964" width="15.7109375" customWidth="1"/>
    <col min="7965" max="7965" width="38.42578125" customWidth="1"/>
    <col min="8195" max="8195" width="42.7109375" customWidth="1"/>
    <col min="8196" max="8199" width="14.140625" bestFit="1" customWidth="1"/>
    <col min="8200" max="8200" width="15.85546875" bestFit="1" customWidth="1"/>
    <col min="8201" max="8206" width="14.140625" bestFit="1" customWidth="1"/>
    <col min="8207" max="8207" width="15.7109375" bestFit="1" customWidth="1"/>
    <col min="8208" max="8208" width="15.7109375" customWidth="1"/>
    <col min="8209" max="8209" width="15.7109375" bestFit="1" customWidth="1"/>
    <col min="8210" max="8220" width="15.7109375" customWidth="1"/>
    <col min="8221" max="8221" width="38.42578125" customWidth="1"/>
    <col min="8451" max="8451" width="42.7109375" customWidth="1"/>
    <col min="8452" max="8455" width="14.140625" bestFit="1" customWidth="1"/>
    <col min="8456" max="8456" width="15.85546875" bestFit="1" customWidth="1"/>
    <col min="8457" max="8462" width="14.140625" bestFit="1" customWidth="1"/>
    <col min="8463" max="8463" width="15.7109375" bestFit="1" customWidth="1"/>
    <col min="8464" max="8464" width="15.7109375" customWidth="1"/>
    <col min="8465" max="8465" width="15.7109375" bestFit="1" customWidth="1"/>
    <col min="8466" max="8476" width="15.7109375" customWidth="1"/>
    <col min="8477" max="8477" width="38.42578125" customWidth="1"/>
    <col min="8707" max="8707" width="42.7109375" customWidth="1"/>
    <col min="8708" max="8711" width="14.140625" bestFit="1" customWidth="1"/>
    <col min="8712" max="8712" width="15.85546875" bestFit="1" customWidth="1"/>
    <col min="8713" max="8718" width="14.140625" bestFit="1" customWidth="1"/>
    <col min="8719" max="8719" width="15.7109375" bestFit="1" customWidth="1"/>
    <col min="8720" max="8720" width="15.7109375" customWidth="1"/>
    <col min="8721" max="8721" width="15.7109375" bestFit="1" customWidth="1"/>
    <col min="8722" max="8732" width="15.7109375" customWidth="1"/>
    <col min="8733" max="8733" width="38.42578125" customWidth="1"/>
    <col min="8963" max="8963" width="42.7109375" customWidth="1"/>
    <col min="8964" max="8967" width="14.140625" bestFit="1" customWidth="1"/>
    <col min="8968" max="8968" width="15.85546875" bestFit="1" customWidth="1"/>
    <col min="8969" max="8974" width="14.140625" bestFit="1" customWidth="1"/>
    <col min="8975" max="8975" width="15.7109375" bestFit="1" customWidth="1"/>
    <col min="8976" max="8976" width="15.7109375" customWidth="1"/>
    <col min="8977" max="8977" width="15.7109375" bestFit="1" customWidth="1"/>
    <col min="8978" max="8988" width="15.7109375" customWidth="1"/>
    <col min="8989" max="8989" width="38.42578125" customWidth="1"/>
    <col min="9219" max="9219" width="42.7109375" customWidth="1"/>
    <col min="9220" max="9223" width="14.140625" bestFit="1" customWidth="1"/>
    <col min="9224" max="9224" width="15.85546875" bestFit="1" customWidth="1"/>
    <col min="9225" max="9230" width="14.140625" bestFit="1" customWidth="1"/>
    <col min="9231" max="9231" width="15.7109375" bestFit="1" customWidth="1"/>
    <col min="9232" max="9232" width="15.7109375" customWidth="1"/>
    <col min="9233" max="9233" width="15.7109375" bestFit="1" customWidth="1"/>
    <col min="9234" max="9244" width="15.7109375" customWidth="1"/>
    <col min="9245" max="9245" width="38.42578125" customWidth="1"/>
    <col min="9475" max="9475" width="42.7109375" customWidth="1"/>
    <col min="9476" max="9479" width="14.140625" bestFit="1" customWidth="1"/>
    <col min="9480" max="9480" width="15.85546875" bestFit="1" customWidth="1"/>
    <col min="9481" max="9486" width="14.140625" bestFit="1" customWidth="1"/>
    <col min="9487" max="9487" width="15.7109375" bestFit="1" customWidth="1"/>
    <col min="9488" max="9488" width="15.7109375" customWidth="1"/>
    <col min="9489" max="9489" width="15.7109375" bestFit="1" customWidth="1"/>
    <col min="9490" max="9500" width="15.7109375" customWidth="1"/>
    <col min="9501" max="9501" width="38.42578125" customWidth="1"/>
    <col min="9731" max="9731" width="42.7109375" customWidth="1"/>
    <col min="9732" max="9735" width="14.140625" bestFit="1" customWidth="1"/>
    <col min="9736" max="9736" width="15.85546875" bestFit="1" customWidth="1"/>
    <col min="9737" max="9742" width="14.140625" bestFit="1" customWidth="1"/>
    <col min="9743" max="9743" width="15.7109375" bestFit="1" customWidth="1"/>
    <col min="9744" max="9744" width="15.7109375" customWidth="1"/>
    <col min="9745" max="9745" width="15.7109375" bestFit="1" customWidth="1"/>
    <col min="9746" max="9756" width="15.7109375" customWidth="1"/>
    <col min="9757" max="9757" width="38.42578125" customWidth="1"/>
    <col min="9987" max="9987" width="42.7109375" customWidth="1"/>
    <col min="9988" max="9991" width="14.140625" bestFit="1" customWidth="1"/>
    <col min="9992" max="9992" width="15.85546875" bestFit="1" customWidth="1"/>
    <col min="9993" max="9998" width="14.140625" bestFit="1" customWidth="1"/>
    <col min="9999" max="9999" width="15.7109375" bestFit="1" customWidth="1"/>
    <col min="10000" max="10000" width="15.7109375" customWidth="1"/>
    <col min="10001" max="10001" width="15.7109375" bestFit="1" customWidth="1"/>
    <col min="10002" max="10012" width="15.7109375" customWidth="1"/>
    <col min="10013" max="10013" width="38.42578125" customWidth="1"/>
    <col min="10243" max="10243" width="42.7109375" customWidth="1"/>
    <col min="10244" max="10247" width="14.140625" bestFit="1" customWidth="1"/>
    <col min="10248" max="10248" width="15.85546875" bestFit="1" customWidth="1"/>
    <col min="10249" max="10254" width="14.140625" bestFit="1" customWidth="1"/>
    <col min="10255" max="10255" width="15.7109375" bestFit="1" customWidth="1"/>
    <col min="10256" max="10256" width="15.7109375" customWidth="1"/>
    <col min="10257" max="10257" width="15.7109375" bestFit="1" customWidth="1"/>
    <col min="10258" max="10268" width="15.7109375" customWidth="1"/>
    <col min="10269" max="10269" width="38.42578125" customWidth="1"/>
    <col min="10499" max="10499" width="42.7109375" customWidth="1"/>
    <col min="10500" max="10503" width="14.140625" bestFit="1" customWidth="1"/>
    <col min="10504" max="10504" width="15.85546875" bestFit="1" customWidth="1"/>
    <col min="10505" max="10510" width="14.140625" bestFit="1" customWidth="1"/>
    <col min="10511" max="10511" width="15.7109375" bestFit="1" customWidth="1"/>
    <col min="10512" max="10512" width="15.7109375" customWidth="1"/>
    <col min="10513" max="10513" width="15.7109375" bestFit="1" customWidth="1"/>
    <col min="10514" max="10524" width="15.7109375" customWidth="1"/>
    <col min="10525" max="10525" width="38.42578125" customWidth="1"/>
    <col min="10755" max="10755" width="42.7109375" customWidth="1"/>
    <col min="10756" max="10759" width="14.140625" bestFit="1" customWidth="1"/>
    <col min="10760" max="10760" width="15.85546875" bestFit="1" customWidth="1"/>
    <col min="10761" max="10766" width="14.140625" bestFit="1" customWidth="1"/>
    <col min="10767" max="10767" width="15.7109375" bestFit="1" customWidth="1"/>
    <col min="10768" max="10768" width="15.7109375" customWidth="1"/>
    <col min="10769" max="10769" width="15.7109375" bestFit="1" customWidth="1"/>
    <col min="10770" max="10780" width="15.7109375" customWidth="1"/>
    <col min="10781" max="10781" width="38.42578125" customWidth="1"/>
    <col min="11011" max="11011" width="42.7109375" customWidth="1"/>
    <col min="11012" max="11015" width="14.140625" bestFit="1" customWidth="1"/>
    <col min="11016" max="11016" width="15.85546875" bestFit="1" customWidth="1"/>
    <col min="11017" max="11022" width="14.140625" bestFit="1" customWidth="1"/>
    <col min="11023" max="11023" width="15.7109375" bestFit="1" customWidth="1"/>
    <col min="11024" max="11024" width="15.7109375" customWidth="1"/>
    <col min="11025" max="11025" width="15.7109375" bestFit="1" customWidth="1"/>
    <col min="11026" max="11036" width="15.7109375" customWidth="1"/>
    <col min="11037" max="11037" width="38.42578125" customWidth="1"/>
    <col min="11267" max="11267" width="42.7109375" customWidth="1"/>
    <col min="11268" max="11271" width="14.140625" bestFit="1" customWidth="1"/>
    <col min="11272" max="11272" width="15.85546875" bestFit="1" customWidth="1"/>
    <col min="11273" max="11278" width="14.140625" bestFit="1" customWidth="1"/>
    <col min="11279" max="11279" width="15.7109375" bestFit="1" customWidth="1"/>
    <col min="11280" max="11280" width="15.7109375" customWidth="1"/>
    <col min="11281" max="11281" width="15.7109375" bestFit="1" customWidth="1"/>
    <col min="11282" max="11292" width="15.7109375" customWidth="1"/>
    <col min="11293" max="11293" width="38.42578125" customWidth="1"/>
    <col min="11523" max="11523" width="42.7109375" customWidth="1"/>
    <col min="11524" max="11527" width="14.140625" bestFit="1" customWidth="1"/>
    <col min="11528" max="11528" width="15.85546875" bestFit="1" customWidth="1"/>
    <col min="11529" max="11534" width="14.140625" bestFit="1" customWidth="1"/>
    <col min="11535" max="11535" width="15.7109375" bestFit="1" customWidth="1"/>
    <col min="11536" max="11536" width="15.7109375" customWidth="1"/>
    <col min="11537" max="11537" width="15.7109375" bestFit="1" customWidth="1"/>
    <col min="11538" max="11548" width="15.7109375" customWidth="1"/>
    <col min="11549" max="11549" width="38.42578125" customWidth="1"/>
    <col min="11779" max="11779" width="42.7109375" customWidth="1"/>
    <col min="11780" max="11783" width="14.140625" bestFit="1" customWidth="1"/>
    <col min="11784" max="11784" width="15.85546875" bestFit="1" customWidth="1"/>
    <col min="11785" max="11790" width="14.140625" bestFit="1" customWidth="1"/>
    <col min="11791" max="11791" width="15.7109375" bestFit="1" customWidth="1"/>
    <col min="11792" max="11792" width="15.7109375" customWidth="1"/>
    <col min="11793" max="11793" width="15.7109375" bestFit="1" customWidth="1"/>
    <col min="11794" max="11804" width="15.7109375" customWidth="1"/>
    <col min="11805" max="11805" width="38.42578125" customWidth="1"/>
    <col min="12035" max="12035" width="42.7109375" customWidth="1"/>
    <col min="12036" max="12039" width="14.140625" bestFit="1" customWidth="1"/>
    <col min="12040" max="12040" width="15.85546875" bestFit="1" customWidth="1"/>
    <col min="12041" max="12046" width="14.140625" bestFit="1" customWidth="1"/>
    <col min="12047" max="12047" width="15.7109375" bestFit="1" customWidth="1"/>
    <col min="12048" max="12048" width="15.7109375" customWidth="1"/>
    <col min="12049" max="12049" width="15.7109375" bestFit="1" customWidth="1"/>
    <col min="12050" max="12060" width="15.7109375" customWidth="1"/>
    <col min="12061" max="12061" width="38.42578125" customWidth="1"/>
    <col min="12291" max="12291" width="42.7109375" customWidth="1"/>
    <col min="12292" max="12295" width="14.140625" bestFit="1" customWidth="1"/>
    <col min="12296" max="12296" width="15.85546875" bestFit="1" customWidth="1"/>
    <col min="12297" max="12302" width="14.140625" bestFit="1" customWidth="1"/>
    <col min="12303" max="12303" width="15.7109375" bestFit="1" customWidth="1"/>
    <col min="12304" max="12304" width="15.7109375" customWidth="1"/>
    <col min="12305" max="12305" width="15.7109375" bestFit="1" customWidth="1"/>
    <col min="12306" max="12316" width="15.7109375" customWidth="1"/>
    <col min="12317" max="12317" width="38.42578125" customWidth="1"/>
    <col min="12547" max="12547" width="42.7109375" customWidth="1"/>
    <col min="12548" max="12551" width="14.140625" bestFit="1" customWidth="1"/>
    <col min="12552" max="12552" width="15.85546875" bestFit="1" customWidth="1"/>
    <col min="12553" max="12558" width="14.140625" bestFit="1" customWidth="1"/>
    <col min="12559" max="12559" width="15.7109375" bestFit="1" customWidth="1"/>
    <col min="12560" max="12560" width="15.7109375" customWidth="1"/>
    <col min="12561" max="12561" width="15.7109375" bestFit="1" customWidth="1"/>
    <col min="12562" max="12572" width="15.7109375" customWidth="1"/>
    <col min="12573" max="12573" width="38.42578125" customWidth="1"/>
    <col min="12803" max="12803" width="42.7109375" customWidth="1"/>
    <col min="12804" max="12807" width="14.140625" bestFit="1" customWidth="1"/>
    <col min="12808" max="12808" width="15.85546875" bestFit="1" customWidth="1"/>
    <col min="12809" max="12814" width="14.140625" bestFit="1" customWidth="1"/>
    <col min="12815" max="12815" width="15.7109375" bestFit="1" customWidth="1"/>
    <col min="12816" max="12816" width="15.7109375" customWidth="1"/>
    <col min="12817" max="12817" width="15.7109375" bestFit="1" customWidth="1"/>
    <col min="12818" max="12828" width="15.7109375" customWidth="1"/>
    <col min="12829" max="12829" width="38.42578125" customWidth="1"/>
    <col min="13059" max="13059" width="42.7109375" customWidth="1"/>
    <col min="13060" max="13063" width="14.140625" bestFit="1" customWidth="1"/>
    <col min="13064" max="13064" width="15.85546875" bestFit="1" customWidth="1"/>
    <col min="13065" max="13070" width="14.140625" bestFit="1" customWidth="1"/>
    <col min="13071" max="13071" width="15.7109375" bestFit="1" customWidth="1"/>
    <col min="13072" max="13072" width="15.7109375" customWidth="1"/>
    <col min="13073" max="13073" width="15.7109375" bestFit="1" customWidth="1"/>
    <col min="13074" max="13084" width="15.7109375" customWidth="1"/>
    <col min="13085" max="13085" width="38.42578125" customWidth="1"/>
    <col min="13315" max="13315" width="42.7109375" customWidth="1"/>
    <col min="13316" max="13319" width="14.140625" bestFit="1" customWidth="1"/>
    <col min="13320" max="13320" width="15.85546875" bestFit="1" customWidth="1"/>
    <col min="13321" max="13326" width="14.140625" bestFit="1" customWidth="1"/>
    <col min="13327" max="13327" width="15.7109375" bestFit="1" customWidth="1"/>
    <col min="13328" max="13328" width="15.7109375" customWidth="1"/>
    <col min="13329" max="13329" width="15.7109375" bestFit="1" customWidth="1"/>
    <col min="13330" max="13340" width="15.7109375" customWidth="1"/>
    <col min="13341" max="13341" width="38.42578125" customWidth="1"/>
    <col min="13571" max="13571" width="42.7109375" customWidth="1"/>
    <col min="13572" max="13575" width="14.140625" bestFit="1" customWidth="1"/>
    <col min="13576" max="13576" width="15.85546875" bestFit="1" customWidth="1"/>
    <col min="13577" max="13582" width="14.140625" bestFit="1" customWidth="1"/>
    <col min="13583" max="13583" width="15.7109375" bestFit="1" customWidth="1"/>
    <col min="13584" max="13584" width="15.7109375" customWidth="1"/>
    <col min="13585" max="13585" width="15.7109375" bestFit="1" customWidth="1"/>
    <col min="13586" max="13596" width="15.7109375" customWidth="1"/>
    <col min="13597" max="13597" width="38.42578125" customWidth="1"/>
    <col min="13827" max="13827" width="42.7109375" customWidth="1"/>
    <col min="13828" max="13831" width="14.140625" bestFit="1" customWidth="1"/>
    <col min="13832" max="13832" width="15.85546875" bestFit="1" customWidth="1"/>
    <col min="13833" max="13838" width="14.140625" bestFit="1" customWidth="1"/>
    <col min="13839" max="13839" width="15.7109375" bestFit="1" customWidth="1"/>
    <col min="13840" max="13840" width="15.7109375" customWidth="1"/>
    <col min="13841" max="13841" width="15.7109375" bestFit="1" customWidth="1"/>
    <col min="13842" max="13852" width="15.7109375" customWidth="1"/>
    <col min="13853" max="13853" width="38.42578125" customWidth="1"/>
    <col min="14083" max="14083" width="42.7109375" customWidth="1"/>
    <col min="14084" max="14087" width="14.140625" bestFit="1" customWidth="1"/>
    <col min="14088" max="14088" width="15.85546875" bestFit="1" customWidth="1"/>
    <col min="14089" max="14094" width="14.140625" bestFit="1" customWidth="1"/>
    <col min="14095" max="14095" width="15.7109375" bestFit="1" customWidth="1"/>
    <col min="14096" max="14096" width="15.7109375" customWidth="1"/>
    <col min="14097" max="14097" width="15.7109375" bestFit="1" customWidth="1"/>
    <col min="14098" max="14108" width="15.7109375" customWidth="1"/>
    <col min="14109" max="14109" width="38.42578125" customWidth="1"/>
    <col min="14339" max="14339" width="42.7109375" customWidth="1"/>
    <col min="14340" max="14343" width="14.140625" bestFit="1" customWidth="1"/>
    <col min="14344" max="14344" width="15.85546875" bestFit="1" customWidth="1"/>
    <col min="14345" max="14350" width="14.140625" bestFit="1" customWidth="1"/>
    <col min="14351" max="14351" width="15.7109375" bestFit="1" customWidth="1"/>
    <col min="14352" max="14352" width="15.7109375" customWidth="1"/>
    <col min="14353" max="14353" width="15.7109375" bestFit="1" customWidth="1"/>
    <col min="14354" max="14364" width="15.7109375" customWidth="1"/>
    <col min="14365" max="14365" width="38.42578125" customWidth="1"/>
    <col min="14595" max="14595" width="42.7109375" customWidth="1"/>
    <col min="14596" max="14599" width="14.140625" bestFit="1" customWidth="1"/>
    <col min="14600" max="14600" width="15.85546875" bestFit="1" customWidth="1"/>
    <col min="14601" max="14606" width="14.140625" bestFit="1" customWidth="1"/>
    <col min="14607" max="14607" width="15.7109375" bestFit="1" customWidth="1"/>
    <col min="14608" max="14608" width="15.7109375" customWidth="1"/>
    <col min="14609" max="14609" width="15.7109375" bestFit="1" customWidth="1"/>
    <col min="14610" max="14620" width="15.7109375" customWidth="1"/>
    <col min="14621" max="14621" width="38.42578125" customWidth="1"/>
    <col min="14851" max="14851" width="42.7109375" customWidth="1"/>
    <col min="14852" max="14855" width="14.140625" bestFit="1" customWidth="1"/>
    <col min="14856" max="14856" width="15.85546875" bestFit="1" customWidth="1"/>
    <col min="14857" max="14862" width="14.140625" bestFit="1" customWidth="1"/>
    <col min="14863" max="14863" width="15.7109375" bestFit="1" customWidth="1"/>
    <col min="14864" max="14864" width="15.7109375" customWidth="1"/>
    <col min="14865" max="14865" width="15.7109375" bestFit="1" customWidth="1"/>
    <col min="14866" max="14876" width="15.7109375" customWidth="1"/>
    <col min="14877" max="14877" width="38.42578125" customWidth="1"/>
    <col min="15107" max="15107" width="42.7109375" customWidth="1"/>
    <col min="15108" max="15111" width="14.140625" bestFit="1" customWidth="1"/>
    <col min="15112" max="15112" width="15.85546875" bestFit="1" customWidth="1"/>
    <col min="15113" max="15118" width="14.140625" bestFit="1" customWidth="1"/>
    <col min="15119" max="15119" width="15.7109375" bestFit="1" customWidth="1"/>
    <col min="15120" max="15120" width="15.7109375" customWidth="1"/>
    <col min="15121" max="15121" width="15.7109375" bestFit="1" customWidth="1"/>
    <col min="15122" max="15132" width="15.7109375" customWidth="1"/>
    <col min="15133" max="15133" width="38.42578125" customWidth="1"/>
    <col min="15363" max="15363" width="42.7109375" customWidth="1"/>
    <col min="15364" max="15367" width="14.140625" bestFit="1" customWidth="1"/>
    <col min="15368" max="15368" width="15.85546875" bestFit="1" customWidth="1"/>
    <col min="15369" max="15374" width="14.140625" bestFit="1" customWidth="1"/>
    <col min="15375" max="15375" width="15.7109375" bestFit="1" customWidth="1"/>
    <col min="15376" max="15376" width="15.7109375" customWidth="1"/>
    <col min="15377" max="15377" width="15.7109375" bestFit="1" customWidth="1"/>
    <col min="15378" max="15388" width="15.7109375" customWidth="1"/>
    <col min="15389" max="15389" width="38.42578125" customWidth="1"/>
    <col min="15619" max="15619" width="42.7109375" customWidth="1"/>
    <col min="15620" max="15623" width="14.140625" bestFit="1" customWidth="1"/>
    <col min="15624" max="15624" width="15.85546875" bestFit="1" customWidth="1"/>
    <col min="15625" max="15630" width="14.140625" bestFit="1" customWidth="1"/>
    <col min="15631" max="15631" width="15.7109375" bestFit="1" customWidth="1"/>
    <col min="15632" max="15632" width="15.7109375" customWidth="1"/>
    <col min="15633" max="15633" width="15.7109375" bestFit="1" customWidth="1"/>
    <col min="15634" max="15644" width="15.7109375" customWidth="1"/>
    <col min="15645" max="15645" width="38.42578125" customWidth="1"/>
    <col min="15875" max="15875" width="42.7109375" customWidth="1"/>
    <col min="15876" max="15879" width="14.140625" bestFit="1" customWidth="1"/>
    <col min="15880" max="15880" width="15.85546875" bestFit="1" customWidth="1"/>
    <col min="15881" max="15886" width="14.140625" bestFit="1" customWidth="1"/>
    <col min="15887" max="15887" width="15.7109375" bestFit="1" customWidth="1"/>
    <col min="15888" max="15888" width="15.7109375" customWidth="1"/>
    <col min="15889" max="15889" width="15.7109375" bestFit="1" customWidth="1"/>
    <col min="15890" max="15900" width="15.7109375" customWidth="1"/>
    <col min="15901" max="15901" width="38.42578125" customWidth="1"/>
    <col min="16131" max="16131" width="42.7109375" customWidth="1"/>
    <col min="16132" max="16135" width="14.140625" bestFit="1" customWidth="1"/>
    <col min="16136" max="16136" width="15.85546875" bestFit="1" customWidth="1"/>
    <col min="16137" max="16142" width="14.140625" bestFit="1" customWidth="1"/>
    <col min="16143" max="16143" width="15.7109375" bestFit="1" customWidth="1"/>
    <col min="16144" max="16144" width="15.7109375" customWidth="1"/>
    <col min="16145" max="16145" width="15.7109375" bestFit="1" customWidth="1"/>
    <col min="16146" max="16156" width="15.7109375" customWidth="1"/>
    <col min="16157" max="16157" width="38.42578125" customWidth="1"/>
  </cols>
  <sheetData>
    <row r="1" spans="1:34" ht="2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79"/>
    </row>
    <row r="2" spans="1:34" ht="2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79"/>
    </row>
    <row r="3" spans="1:34" ht="21" thickBo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80"/>
      <c r="AE3" s="108"/>
      <c r="AF3" s="108"/>
      <c r="AG3" s="108"/>
      <c r="AH3" s="108"/>
    </row>
    <row r="4" spans="1:34" ht="24.75" customHeight="1">
      <c r="A4" s="161" t="s">
        <v>2</v>
      </c>
      <c r="B4" s="163">
        <v>2004</v>
      </c>
      <c r="C4" s="163">
        <v>2005</v>
      </c>
      <c r="D4" s="163">
        <v>2006</v>
      </c>
      <c r="E4" s="163">
        <v>2007</v>
      </c>
      <c r="F4" s="163">
        <v>2008</v>
      </c>
      <c r="G4" s="163">
        <v>2009</v>
      </c>
      <c r="H4" s="165">
        <v>2010</v>
      </c>
      <c r="I4" s="165">
        <v>2011</v>
      </c>
      <c r="J4" s="165">
        <v>2012</v>
      </c>
      <c r="K4" s="165">
        <v>2013</v>
      </c>
      <c r="L4" s="165">
        <v>2014</v>
      </c>
      <c r="M4" s="170">
        <v>2015</v>
      </c>
      <c r="N4" s="170">
        <v>2016</v>
      </c>
      <c r="O4" s="170">
        <v>2017</v>
      </c>
      <c r="P4" s="170">
        <v>2018</v>
      </c>
      <c r="Q4" s="173">
        <v>2019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5"/>
      <c r="AC4" s="181" t="s">
        <v>3</v>
      </c>
      <c r="AE4" s="109"/>
      <c r="AF4" s="110"/>
      <c r="AG4" s="108"/>
      <c r="AH4" s="111"/>
    </row>
    <row r="5" spans="1:34" ht="24.75" customHeight="1">
      <c r="A5" s="162"/>
      <c r="B5" s="164"/>
      <c r="C5" s="164"/>
      <c r="D5" s="164"/>
      <c r="E5" s="164"/>
      <c r="F5" s="164"/>
      <c r="G5" s="164"/>
      <c r="H5" s="166"/>
      <c r="I5" s="166"/>
      <c r="J5" s="166"/>
      <c r="K5" s="166"/>
      <c r="L5" s="166"/>
      <c r="M5" s="171"/>
      <c r="N5" s="171"/>
      <c r="O5" s="171"/>
      <c r="P5" s="171"/>
      <c r="Q5" s="176" t="s">
        <v>4</v>
      </c>
      <c r="R5" s="176" t="s">
        <v>41</v>
      </c>
      <c r="S5" s="176" t="s">
        <v>42</v>
      </c>
      <c r="T5" s="176" t="s">
        <v>43</v>
      </c>
      <c r="U5" s="176" t="s">
        <v>44</v>
      </c>
      <c r="V5" s="176" t="s">
        <v>45</v>
      </c>
      <c r="W5" s="176" t="s">
        <v>46</v>
      </c>
      <c r="X5" s="176" t="s">
        <v>47</v>
      </c>
      <c r="Y5" s="176" t="s">
        <v>48</v>
      </c>
      <c r="Z5" s="176" t="s">
        <v>49</v>
      </c>
      <c r="AA5" s="176" t="s">
        <v>50</v>
      </c>
      <c r="AB5" s="176" t="s">
        <v>60</v>
      </c>
      <c r="AC5" s="182"/>
      <c r="AE5" s="109"/>
      <c r="AF5" s="110"/>
      <c r="AG5" s="108"/>
      <c r="AH5" s="178"/>
    </row>
    <row r="6" spans="1:34" ht="15" customHeight="1">
      <c r="A6" s="162"/>
      <c r="B6" s="164"/>
      <c r="C6" s="164"/>
      <c r="D6" s="164"/>
      <c r="E6" s="164"/>
      <c r="F6" s="164"/>
      <c r="G6" s="164"/>
      <c r="H6" s="167"/>
      <c r="I6" s="167"/>
      <c r="J6" s="167"/>
      <c r="K6" s="167"/>
      <c r="L6" s="167"/>
      <c r="M6" s="172"/>
      <c r="N6" s="172"/>
      <c r="O6" s="172"/>
      <c r="P6" s="172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82"/>
      <c r="AE6" s="112"/>
      <c r="AF6" s="110"/>
      <c r="AG6" s="108"/>
      <c r="AH6" s="178"/>
    </row>
    <row r="7" spans="1:34" ht="24.75" customHeight="1">
      <c r="A7" s="36" t="s">
        <v>5</v>
      </c>
      <c r="B7" s="37"/>
      <c r="C7" s="37"/>
      <c r="D7" s="37"/>
      <c r="E7" s="37"/>
      <c r="F7" s="37"/>
      <c r="G7" s="38"/>
      <c r="H7" s="39"/>
      <c r="I7" s="39"/>
      <c r="J7" s="40"/>
      <c r="K7" s="40"/>
      <c r="L7" s="39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139" t="s">
        <v>6</v>
      </c>
      <c r="AE7" s="113"/>
      <c r="AF7" s="110"/>
      <c r="AG7" s="108"/>
      <c r="AH7" s="109"/>
    </row>
    <row r="8" spans="1:34" ht="25.5" customHeight="1">
      <c r="A8" s="36" t="s">
        <v>7</v>
      </c>
      <c r="B8" s="37"/>
      <c r="C8" s="37"/>
      <c r="D8" s="37"/>
      <c r="E8" s="37"/>
      <c r="F8" s="37"/>
      <c r="G8" s="40"/>
      <c r="H8" s="39"/>
      <c r="I8" s="39"/>
      <c r="J8" s="40"/>
      <c r="K8" s="40"/>
      <c r="L8" s="39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139" t="s">
        <v>8</v>
      </c>
      <c r="AE8" s="113"/>
      <c r="AF8" s="110"/>
      <c r="AG8" s="108"/>
      <c r="AH8" s="109"/>
    </row>
    <row r="9" spans="1:34" ht="26.25" customHeight="1">
      <c r="A9" s="36" t="s">
        <v>9</v>
      </c>
      <c r="B9" s="43">
        <v>4.3</v>
      </c>
      <c r="C9" s="43">
        <v>7.1</v>
      </c>
      <c r="D9" s="44">
        <v>9.4</v>
      </c>
      <c r="E9" s="43">
        <v>21</v>
      </c>
      <c r="F9" s="44">
        <v>17.37</v>
      </c>
      <c r="G9" s="44">
        <v>7.8</v>
      </c>
      <c r="H9" s="45"/>
      <c r="I9" s="45"/>
      <c r="J9" s="44"/>
      <c r="K9" s="44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139" t="s">
        <v>10</v>
      </c>
      <c r="AE9" s="113"/>
      <c r="AF9" s="110"/>
      <c r="AG9" s="108"/>
      <c r="AH9" s="112"/>
    </row>
    <row r="10" spans="1:34" ht="27" customHeight="1">
      <c r="A10" s="36" t="s">
        <v>11</v>
      </c>
      <c r="B10" s="47">
        <v>1674700</v>
      </c>
      <c r="C10" s="47">
        <v>3894100</v>
      </c>
      <c r="D10" s="47">
        <v>3001690</v>
      </c>
      <c r="E10" s="38">
        <v>3219320</v>
      </c>
      <c r="F10" s="48">
        <v>1892160</v>
      </c>
      <c r="G10" s="47">
        <v>2529060</v>
      </c>
      <c r="H10" s="49"/>
      <c r="I10" s="49"/>
      <c r="J10" s="47"/>
      <c r="K10" s="47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139" t="s">
        <v>12</v>
      </c>
      <c r="AE10" s="113"/>
      <c r="AF10" s="110"/>
      <c r="AG10" s="108"/>
      <c r="AH10" s="113"/>
    </row>
    <row r="11" spans="1:34" ht="25.5" customHeight="1">
      <c r="A11" s="36" t="s">
        <v>13</v>
      </c>
      <c r="B11" s="47">
        <v>750050</v>
      </c>
      <c r="C11" s="47">
        <v>3618680</v>
      </c>
      <c r="D11" s="47">
        <v>3950260</v>
      </c>
      <c r="E11" s="38">
        <v>2951820</v>
      </c>
      <c r="F11" s="48">
        <v>1911110</v>
      </c>
      <c r="G11" s="47">
        <v>2060580</v>
      </c>
      <c r="H11" s="49">
        <v>968530</v>
      </c>
      <c r="I11" s="49"/>
      <c r="J11" s="47"/>
      <c r="K11" s="47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139" t="s">
        <v>14</v>
      </c>
      <c r="AE11" s="114"/>
      <c r="AF11" s="110"/>
      <c r="AG11" s="108"/>
      <c r="AH11" s="113"/>
    </row>
    <row r="12" spans="1:34" ht="27" customHeight="1" thickBot="1">
      <c r="A12" s="140" t="s">
        <v>15</v>
      </c>
      <c r="B12" s="141">
        <f>B10-B11</f>
        <v>924650</v>
      </c>
      <c r="C12" s="141">
        <f>B12+C10-C11</f>
        <v>1200070</v>
      </c>
      <c r="D12" s="141">
        <f>C12+D10-D11</f>
        <v>251500</v>
      </c>
      <c r="E12" s="141">
        <f>D12+E10-E11</f>
        <v>519000</v>
      </c>
      <c r="F12" s="141">
        <f>E12+F10-F11</f>
        <v>500050</v>
      </c>
      <c r="G12" s="141">
        <f>F12+G10-G11</f>
        <v>968530</v>
      </c>
      <c r="H12" s="141"/>
      <c r="I12" s="141"/>
      <c r="J12" s="141"/>
      <c r="K12" s="141"/>
      <c r="L12" s="141"/>
      <c r="M12" s="142"/>
      <c r="N12" s="142"/>
      <c r="O12" s="142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 t="s">
        <v>16</v>
      </c>
      <c r="AE12" s="115"/>
      <c r="AF12" s="110"/>
      <c r="AG12" s="108"/>
      <c r="AH12" s="113"/>
    </row>
    <row r="13" spans="1:34" ht="21" thickTop="1">
      <c r="A13" s="63" t="s">
        <v>17</v>
      </c>
      <c r="B13" s="64"/>
      <c r="C13" s="64"/>
      <c r="D13" s="64"/>
      <c r="E13" s="64"/>
      <c r="F13" s="65"/>
      <c r="G13" s="64"/>
      <c r="H13" s="66"/>
      <c r="I13" s="66"/>
      <c r="J13" s="64"/>
      <c r="K13" s="64"/>
      <c r="L13" s="66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145" t="s">
        <v>18</v>
      </c>
      <c r="AE13" s="115"/>
      <c r="AF13" s="110"/>
      <c r="AG13" s="108"/>
      <c r="AH13" s="113"/>
    </row>
    <row r="14" spans="1:34" ht="25.5" customHeight="1">
      <c r="A14" s="36" t="s">
        <v>9</v>
      </c>
      <c r="B14" s="47"/>
      <c r="C14" s="47"/>
      <c r="D14" s="47"/>
      <c r="E14" s="47"/>
      <c r="F14" s="47"/>
      <c r="G14" s="47"/>
      <c r="H14" s="69">
        <v>8.9</v>
      </c>
      <c r="I14" s="69">
        <v>9.41</v>
      </c>
      <c r="J14" s="70">
        <v>6.26</v>
      </c>
      <c r="K14" s="70">
        <v>5.35</v>
      </c>
      <c r="L14" s="71">
        <v>7.6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139" t="s">
        <v>10</v>
      </c>
      <c r="AD14" s="9"/>
      <c r="AE14" s="116"/>
      <c r="AF14" s="110"/>
      <c r="AG14" s="108"/>
      <c r="AH14" s="114"/>
    </row>
    <row r="15" spans="1:34" ht="25.5" customHeight="1">
      <c r="A15" s="36" t="s">
        <v>11</v>
      </c>
      <c r="B15" s="47"/>
      <c r="C15" s="47"/>
      <c r="D15" s="47"/>
      <c r="E15" s="47"/>
      <c r="F15" s="47"/>
      <c r="G15" s="47"/>
      <c r="H15" s="49">
        <v>1615010</v>
      </c>
      <c r="I15" s="49">
        <v>2315350</v>
      </c>
      <c r="J15" s="47">
        <v>1067050</v>
      </c>
      <c r="K15" s="47">
        <v>590040</v>
      </c>
      <c r="L15" s="38">
        <v>1595850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139" t="s">
        <v>12</v>
      </c>
      <c r="AD15" s="9"/>
      <c r="AE15" s="113"/>
      <c r="AF15" s="110"/>
      <c r="AG15" s="108"/>
      <c r="AH15" s="115"/>
    </row>
    <row r="16" spans="1:34" ht="24.75" customHeight="1">
      <c r="A16" s="36" t="s">
        <v>19</v>
      </c>
      <c r="B16" s="47"/>
      <c r="C16" s="47"/>
      <c r="D16" s="47"/>
      <c r="E16" s="47"/>
      <c r="F16" s="47"/>
      <c r="G16" s="47"/>
      <c r="H16" s="49">
        <v>500500</v>
      </c>
      <c r="I16" s="49">
        <v>2463520</v>
      </c>
      <c r="J16" s="47">
        <v>1566390</v>
      </c>
      <c r="K16" s="47">
        <v>857010</v>
      </c>
      <c r="L16" s="38">
        <v>1043880</v>
      </c>
      <c r="M16" s="73">
        <v>752000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139" t="s">
        <v>20</v>
      </c>
      <c r="AD16" s="11"/>
      <c r="AE16" s="117"/>
      <c r="AF16" s="110"/>
      <c r="AG16" s="108"/>
      <c r="AH16" s="115"/>
    </row>
    <row r="17" spans="1:34" ht="24.75" customHeight="1" thickBot="1">
      <c r="A17" s="140" t="s">
        <v>15</v>
      </c>
      <c r="B17" s="141"/>
      <c r="C17" s="141"/>
      <c r="D17" s="141"/>
      <c r="E17" s="141"/>
      <c r="F17" s="146"/>
      <c r="G17" s="146"/>
      <c r="H17" s="146">
        <f>G17+H15-H16</f>
        <v>1114510</v>
      </c>
      <c r="I17" s="146">
        <f>H17+I15-I16</f>
        <v>966340</v>
      </c>
      <c r="J17" s="146">
        <f>I17+J15-J16</f>
        <v>467000</v>
      </c>
      <c r="K17" s="146">
        <f>J17+K15-K16</f>
        <v>200030</v>
      </c>
      <c r="L17" s="146">
        <f>K17+L15-L16</f>
        <v>752000</v>
      </c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4" t="s">
        <v>21</v>
      </c>
      <c r="AD17" s="9"/>
      <c r="AE17" s="115"/>
      <c r="AF17" s="110"/>
      <c r="AG17" s="108"/>
      <c r="AH17" s="116"/>
    </row>
    <row r="18" spans="1:34" ht="25.5" customHeight="1" thickTop="1">
      <c r="A18" s="63" t="s">
        <v>22</v>
      </c>
      <c r="B18" s="64"/>
      <c r="C18" s="64"/>
      <c r="D18" s="64"/>
      <c r="E18" s="64"/>
      <c r="F18" s="65"/>
      <c r="G18" s="64"/>
      <c r="H18" s="66"/>
      <c r="I18" s="66"/>
      <c r="J18" s="64"/>
      <c r="K18" s="64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145" t="s">
        <v>23</v>
      </c>
      <c r="AD18" s="9"/>
      <c r="AE18" s="115"/>
      <c r="AF18" s="110"/>
      <c r="AG18" s="108"/>
      <c r="AH18" s="113"/>
    </row>
    <row r="19" spans="1:34" ht="26.25" customHeight="1">
      <c r="A19" s="36" t="s">
        <v>9</v>
      </c>
      <c r="B19" s="47"/>
      <c r="C19" s="47"/>
      <c r="D19" s="47"/>
      <c r="E19" s="47"/>
      <c r="F19" s="47"/>
      <c r="G19" s="70">
        <v>2</v>
      </c>
      <c r="H19" s="69">
        <v>5.83</v>
      </c>
      <c r="I19" s="69"/>
      <c r="J19" s="70"/>
      <c r="K19" s="70">
        <v>3.33</v>
      </c>
      <c r="L19" s="69">
        <v>6.48</v>
      </c>
      <c r="M19" s="76">
        <v>2.89</v>
      </c>
      <c r="N19" s="76">
        <v>5.27</v>
      </c>
      <c r="O19" s="76">
        <v>4.4000000000000004</v>
      </c>
      <c r="P19" s="76">
        <v>2.8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139" t="s">
        <v>10</v>
      </c>
      <c r="AE19" s="113"/>
      <c r="AF19" s="110"/>
      <c r="AG19" s="108"/>
      <c r="AH19" s="117"/>
    </row>
    <row r="20" spans="1:34" ht="25.5" customHeight="1">
      <c r="A20" s="36" t="s">
        <v>11</v>
      </c>
      <c r="B20" s="47"/>
      <c r="C20" s="47"/>
      <c r="D20" s="47"/>
      <c r="E20" s="47"/>
      <c r="F20" s="47"/>
      <c r="G20" s="52">
        <v>3510000</v>
      </c>
      <c r="H20" s="55">
        <v>3760510</v>
      </c>
      <c r="I20" s="55"/>
      <c r="J20" s="52"/>
      <c r="K20" s="52">
        <v>1300000</v>
      </c>
      <c r="L20" s="53">
        <v>5012500</v>
      </c>
      <c r="M20" s="77">
        <v>14474704</v>
      </c>
      <c r="N20" s="77">
        <v>13958050</v>
      </c>
      <c r="O20" s="77">
        <v>2446520</v>
      </c>
      <c r="P20" s="74">
        <v>550050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139" t="s">
        <v>24</v>
      </c>
      <c r="AE20" s="113"/>
      <c r="AF20" s="110"/>
      <c r="AG20" s="108"/>
      <c r="AH20" s="118"/>
    </row>
    <row r="21" spans="1:34" ht="24.75" customHeight="1">
      <c r="A21" s="36" t="s">
        <v>19</v>
      </c>
      <c r="B21" s="47"/>
      <c r="C21" s="47"/>
      <c r="D21" s="47"/>
      <c r="E21" s="47"/>
      <c r="F21" s="47"/>
      <c r="G21" s="47"/>
      <c r="H21" s="49">
        <v>3159733</v>
      </c>
      <c r="I21" s="49">
        <v>1185777</v>
      </c>
      <c r="J21" s="47"/>
      <c r="K21" s="52">
        <v>2925000</v>
      </c>
      <c r="L21" s="38"/>
      <c r="M21" s="147">
        <v>1475500</v>
      </c>
      <c r="N21" s="147">
        <v>506200</v>
      </c>
      <c r="O21" s="147">
        <v>2915450</v>
      </c>
      <c r="P21" s="73">
        <v>4431507</v>
      </c>
      <c r="Q21" s="73">
        <v>350000</v>
      </c>
      <c r="R21" s="73"/>
      <c r="S21" s="73"/>
      <c r="T21" s="73"/>
      <c r="U21" s="73">
        <v>100010</v>
      </c>
      <c r="V21" s="73">
        <v>750010</v>
      </c>
      <c r="W21" s="73"/>
      <c r="X21" s="73">
        <v>259833</v>
      </c>
      <c r="Y21" s="73">
        <v>300000</v>
      </c>
      <c r="Z21" s="73">
        <v>100000</v>
      </c>
      <c r="AA21" s="73">
        <v>75000</v>
      </c>
      <c r="AB21" s="73">
        <v>475010</v>
      </c>
      <c r="AC21" s="139" t="s">
        <v>20</v>
      </c>
      <c r="AE21" s="113"/>
      <c r="AF21" s="110"/>
      <c r="AG21" s="108"/>
      <c r="AH21" s="115"/>
    </row>
    <row r="22" spans="1:34" ht="27" customHeight="1" thickBot="1">
      <c r="A22" s="51" t="s">
        <v>15</v>
      </c>
      <c r="B22" s="52"/>
      <c r="C22" s="52"/>
      <c r="D22" s="52"/>
      <c r="E22" s="52"/>
      <c r="F22" s="52"/>
      <c r="G22" s="52">
        <f>G20-G21</f>
        <v>3510000</v>
      </c>
      <c r="H22" s="55">
        <f>G22+H20-H21</f>
        <v>4110777</v>
      </c>
      <c r="I22" s="55">
        <f>H22-I21</f>
        <v>2925000</v>
      </c>
      <c r="J22" s="52">
        <v>2925000</v>
      </c>
      <c r="K22" s="52">
        <f>J22+K20-K21</f>
        <v>1300000</v>
      </c>
      <c r="L22" s="52">
        <f>K22+L20-L21</f>
        <v>6312500</v>
      </c>
      <c r="M22" s="148">
        <v>19311704</v>
      </c>
      <c r="N22" s="148">
        <f t="shared" ref="N22" si="0">M22+N20-N21</f>
        <v>32763554</v>
      </c>
      <c r="O22" s="148">
        <f>N22+O20-O21</f>
        <v>32294624</v>
      </c>
      <c r="P22" s="148">
        <f>O22+P20-P21</f>
        <v>28413167</v>
      </c>
      <c r="Q22" s="56">
        <f>P22+Q20-Q21</f>
        <v>28063167</v>
      </c>
      <c r="R22" s="56">
        <f t="shared" ref="R22:T22" si="1">Q22+R20-R21</f>
        <v>28063167</v>
      </c>
      <c r="S22" s="56">
        <f t="shared" si="1"/>
        <v>28063167</v>
      </c>
      <c r="T22" s="56">
        <f t="shared" si="1"/>
        <v>28063167</v>
      </c>
      <c r="U22" s="56">
        <f t="shared" ref="U22:Z22" si="2">T22+U20-U21</f>
        <v>27963157</v>
      </c>
      <c r="V22" s="56">
        <f t="shared" si="2"/>
        <v>27213147</v>
      </c>
      <c r="W22" s="56">
        <f t="shared" si="2"/>
        <v>27213147</v>
      </c>
      <c r="X22" s="56">
        <f t="shared" si="2"/>
        <v>26953314</v>
      </c>
      <c r="Y22" s="56">
        <f t="shared" si="2"/>
        <v>26653314</v>
      </c>
      <c r="Z22" s="56">
        <f t="shared" si="2"/>
        <v>26553314</v>
      </c>
      <c r="AA22" s="56">
        <f t="shared" ref="AA22" si="3">Z22+AA20-AA21</f>
        <v>26478314</v>
      </c>
      <c r="AB22" s="56">
        <f t="shared" ref="AB22" si="4">AA22+AB20-AB21</f>
        <v>26003304</v>
      </c>
      <c r="AC22" s="149" t="s">
        <v>21</v>
      </c>
      <c r="AE22" s="113"/>
      <c r="AF22" s="110"/>
      <c r="AG22" s="108"/>
      <c r="AH22" s="113"/>
    </row>
    <row r="23" spans="1:34" ht="27" customHeight="1" thickTop="1" thickBot="1">
      <c r="A23" s="58" t="s">
        <v>25</v>
      </c>
      <c r="B23" s="59">
        <f>B12+B17+B22</f>
        <v>924650</v>
      </c>
      <c r="C23" s="59">
        <f t="shared" ref="C23:N23" si="5">C12+C17+C22</f>
        <v>1200070</v>
      </c>
      <c r="D23" s="59">
        <f t="shared" si="5"/>
        <v>251500</v>
      </c>
      <c r="E23" s="59">
        <f t="shared" si="5"/>
        <v>519000</v>
      </c>
      <c r="F23" s="59">
        <f t="shared" si="5"/>
        <v>500050</v>
      </c>
      <c r="G23" s="59">
        <f t="shared" si="5"/>
        <v>4478530</v>
      </c>
      <c r="H23" s="59">
        <f t="shared" si="5"/>
        <v>5225287</v>
      </c>
      <c r="I23" s="59">
        <f t="shared" si="5"/>
        <v>3891340</v>
      </c>
      <c r="J23" s="59">
        <f t="shared" si="5"/>
        <v>3392000</v>
      </c>
      <c r="K23" s="59">
        <f t="shared" si="5"/>
        <v>1500030</v>
      </c>
      <c r="L23" s="59">
        <f t="shared" si="5"/>
        <v>7064500</v>
      </c>
      <c r="M23" s="59">
        <f t="shared" si="5"/>
        <v>19311704</v>
      </c>
      <c r="N23" s="60">
        <f t="shared" si="5"/>
        <v>32763554</v>
      </c>
      <c r="O23" s="60">
        <f>O12+O17+O22</f>
        <v>32294624</v>
      </c>
      <c r="P23" s="60">
        <f>P12+P17+P22</f>
        <v>28413167</v>
      </c>
      <c r="Q23" s="60">
        <f>Q12+Q17+Q22</f>
        <v>28063167</v>
      </c>
      <c r="R23" s="60">
        <f>R12+R17+R22</f>
        <v>28063167</v>
      </c>
      <c r="S23" s="60">
        <f t="shared" ref="S23:T23" si="6">S12+S17+S22</f>
        <v>28063167</v>
      </c>
      <c r="T23" s="60">
        <f t="shared" si="6"/>
        <v>28063167</v>
      </c>
      <c r="U23" s="60">
        <f t="shared" ref="U23:AB23" si="7">U12+U17+U22</f>
        <v>27963157</v>
      </c>
      <c r="V23" s="60">
        <f t="shared" si="7"/>
        <v>27213147</v>
      </c>
      <c r="W23" s="60">
        <f t="shared" si="7"/>
        <v>27213147</v>
      </c>
      <c r="X23" s="60">
        <f t="shared" si="7"/>
        <v>26953314</v>
      </c>
      <c r="Y23" s="60">
        <f t="shared" si="7"/>
        <v>26653314</v>
      </c>
      <c r="Z23" s="60">
        <f t="shared" si="7"/>
        <v>26553314</v>
      </c>
      <c r="AA23" s="60">
        <f t="shared" si="7"/>
        <v>26478314</v>
      </c>
      <c r="AB23" s="60">
        <f t="shared" si="7"/>
        <v>26003304</v>
      </c>
      <c r="AC23" s="150" t="s">
        <v>26</v>
      </c>
      <c r="AE23" s="114"/>
      <c r="AF23" s="110"/>
      <c r="AG23" s="108"/>
      <c r="AH23" s="113"/>
    </row>
    <row r="24" spans="1:34" ht="27" customHeight="1" thickTop="1">
      <c r="A24" s="63" t="s">
        <v>27</v>
      </c>
      <c r="B24" s="78"/>
      <c r="C24" s="78"/>
      <c r="D24" s="78"/>
      <c r="E24" s="78"/>
      <c r="F24" s="79"/>
      <c r="G24" s="78"/>
      <c r="H24" s="80"/>
      <c r="I24" s="80"/>
      <c r="J24" s="78"/>
      <c r="K24" s="78"/>
      <c r="L24" s="80"/>
      <c r="M24" s="81"/>
      <c r="N24" s="81"/>
      <c r="O24" s="81"/>
      <c r="P24" s="15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145" t="s">
        <v>28</v>
      </c>
      <c r="AE24" s="115"/>
      <c r="AF24" s="110"/>
      <c r="AG24" s="108"/>
      <c r="AH24" s="113"/>
    </row>
    <row r="25" spans="1:34" ht="27" customHeight="1">
      <c r="A25" s="36" t="s">
        <v>29</v>
      </c>
      <c r="B25" s="47"/>
      <c r="C25" s="47"/>
      <c r="D25" s="47"/>
      <c r="E25" s="47"/>
      <c r="F25" s="48"/>
      <c r="G25" s="47"/>
      <c r="H25" s="49"/>
      <c r="I25" s="49"/>
      <c r="J25" s="47"/>
      <c r="K25" s="47"/>
      <c r="L25" s="47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145" t="s">
        <v>30</v>
      </c>
      <c r="AE25" s="115"/>
      <c r="AF25" s="110"/>
      <c r="AG25" s="108"/>
      <c r="AH25" s="113"/>
    </row>
    <row r="26" spans="1:34" ht="25.5" customHeight="1">
      <c r="A26" s="36" t="s">
        <v>31</v>
      </c>
      <c r="B26" s="47"/>
      <c r="C26" s="47"/>
      <c r="D26" s="47"/>
      <c r="E26" s="47"/>
      <c r="F26" s="48"/>
      <c r="G26" s="47"/>
      <c r="H26" s="69">
        <v>6.44</v>
      </c>
      <c r="I26" s="69">
        <v>7.1</v>
      </c>
      <c r="J26" s="70">
        <v>5.0999999999999996</v>
      </c>
      <c r="K26" s="70">
        <v>5.31</v>
      </c>
      <c r="L26" s="71">
        <v>4.9625000000000004</v>
      </c>
      <c r="M26" s="84">
        <v>4.7300000000000004</v>
      </c>
      <c r="N26" s="84"/>
      <c r="O26" s="84">
        <v>1.5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139" t="s">
        <v>32</v>
      </c>
      <c r="AE26" s="116"/>
      <c r="AF26" s="110"/>
      <c r="AG26" s="108"/>
      <c r="AH26" s="114"/>
    </row>
    <row r="27" spans="1:34" ht="26.25" customHeight="1">
      <c r="A27" s="36" t="s">
        <v>11</v>
      </c>
      <c r="B27" s="47"/>
      <c r="C27" s="47"/>
      <c r="D27" s="47"/>
      <c r="E27" s="47"/>
      <c r="F27" s="48"/>
      <c r="G27" s="47"/>
      <c r="H27" s="49">
        <v>1363060</v>
      </c>
      <c r="I27" s="49">
        <v>2400130</v>
      </c>
      <c r="J27" s="47">
        <v>3900330</v>
      </c>
      <c r="K27" s="47">
        <v>3307130</v>
      </c>
      <c r="L27" s="38">
        <v>3481840</v>
      </c>
      <c r="M27" s="147">
        <v>4832000</v>
      </c>
      <c r="N27" s="147"/>
      <c r="O27" s="147">
        <v>195000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139" t="s">
        <v>24</v>
      </c>
      <c r="AE27" s="115"/>
      <c r="AF27" s="110"/>
      <c r="AG27" s="108"/>
      <c r="AH27" s="115"/>
    </row>
    <row r="28" spans="1:34" ht="26.25" customHeight="1" thickBot="1">
      <c r="A28" s="51" t="s">
        <v>19</v>
      </c>
      <c r="B28" s="78"/>
      <c r="C28" s="78"/>
      <c r="D28" s="78"/>
      <c r="E28" s="78"/>
      <c r="F28" s="79"/>
      <c r="G28" s="78"/>
      <c r="H28" s="49">
        <v>963030</v>
      </c>
      <c r="I28" s="80">
        <v>2300140</v>
      </c>
      <c r="J28" s="78">
        <v>3650310</v>
      </c>
      <c r="K28" s="78">
        <v>3108090</v>
      </c>
      <c r="L28" s="152">
        <v>3571630</v>
      </c>
      <c r="M28" s="147">
        <v>4605200</v>
      </c>
      <c r="N28" s="77">
        <v>1086090</v>
      </c>
      <c r="O28" s="77">
        <v>50000</v>
      </c>
      <c r="P28" s="74">
        <v>145000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49" t="s">
        <v>20</v>
      </c>
      <c r="AE28" s="119"/>
      <c r="AF28" s="110"/>
      <c r="AG28" s="108"/>
      <c r="AH28" s="115"/>
    </row>
    <row r="29" spans="1:34" ht="25.5" customHeight="1" thickTop="1" thickBot="1">
      <c r="A29" s="58" t="s">
        <v>15</v>
      </c>
      <c r="B29" s="59"/>
      <c r="C29" s="59"/>
      <c r="D29" s="59"/>
      <c r="E29" s="59"/>
      <c r="F29" s="85"/>
      <c r="G29" s="59"/>
      <c r="H29" s="75">
        <f>H27-H28</f>
        <v>400030</v>
      </c>
      <c r="I29" s="75">
        <f>H29+I27-I28</f>
        <v>500020</v>
      </c>
      <c r="J29" s="75">
        <f>I29+J27-J28</f>
        <v>750040</v>
      </c>
      <c r="K29" s="75">
        <f>J29+K27-K28</f>
        <v>949080</v>
      </c>
      <c r="L29" s="75">
        <f>K29+L27-L28</f>
        <v>859290</v>
      </c>
      <c r="M29" s="75">
        <f>L29+M27-M28</f>
        <v>1086090</v>
      </c>
      <c r="N29" s="75"/>
      <c r="O29" s="75">
        <f>N29+O27-O28</f>
        <v>145000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150" t="s">
        <v>21</v>
      </c>
      <c r="AE29" s="115"/>
      <c r="AF29" s="110"/>
      <c r="AG29" s="108"/>
      <c r="AH29" s="116"/>
    </row>
    <row r="30" spans="1:34" ht="27.75" customHeight="1" thickTop="1">
      <c r="A30" s="63" t="s">
        <v>17</v>
      </c>
      <c r="B30" s="89"/>
      <c r="C30" s="89"/>
      <c r="D30" s="89"/>
      <c r="E30" s="89"/>
      <c r="F30" s="89"/>
      <c r="G30" s="89"/>
      <c r="H30" s="90"/>
      <c r="I30" s="90"/>
      <c r="J30" s="89"/>
      <c r="K30" s="89"/>
      <c r="L30" s="90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145" t="s">
        <v>18</v>
      </c>
      <c r="AE30" s="115"/>
      <c r="AF30" s="110"/>
      <c r="AG30" s="108"/>
      <c r="AH30" s="115"/>
    </row>
    <row r="31" spans="1:34" ht="25.5" customHeight="1">
      <c r="A31" s="36" t="s">
        <v>31</v>
      </c>
      <c r="B31" s="38"/>
      <c r="C31" s="38"/>
      <c r="D31" s="92">
        <v>11</v>
      </c>
      <c r="E31" s="92">
        <v>21.1</v>
      </c>
      <c r="F31" s="92">
        <v>17.84</v>
      </c>
      <c r="G31" s="92">
        <v>7.44</v>
      </c>
      <c r="H31" s="153"/>
      <c r="I31" s="154"/>
      <c r="J31" s="92"/>
      <c r="K31" s="92"/>
      <c r="L31" s="95"/>
      <c r="M31" s="96"/>
      <c r="N31" s="96">
        <v>2.5</v>
      </c>
      <c r="O31" s="96">
        <v>2.5</v>
      </c>
      <c r="P31" s="96">
        <v>2.5</v>
      </c>
      <c r="Q31" s="96">
        <v>2.5</v>
      </c>
      <c r="R31" s="96"/>
      <c r="S31" s="96">
        <v>2.5</v>
      </c>
      <c r="T31" s="96"/>
      <c r="U31" s="96">
        <v>2.5</v>
      </c>
      <c r="V31" s="96"/>
      <c r="W31" s="96">
        <v>2.5</v>
      </c>
      <c r="X31" s="96"/>
      <c r="Y31" s="96">
        <v>2.5</v>
      </c>
      <c r="Z31" s="96"/>
      <c r="AA31" s="96">
        <v>2.5</v>
      </c>
      <c r="AB31" s="96"/>
      <c r="AC31" s="139" t="s">
        <v>33</v>
      </c>
      <c r="AE31" s="113"/>
      <c r="AF31" s="110"/>
      <c r="AG31" s="108"/>
      <c r="AH31" s="119"/>
    </row>
    <row r="32" spans="1:34" ht="26.25" customHeight="1">
      <c r="A32" s="36" t="s">
        <v>34</v>
      </c>
      <c r="B32" s="47"/>
      <c r="C32" s="47"/>
      <c r="D32" s="47">
        <v>1000000</v>
      </c>
      <c r="E32" s="38">
        <v>5027590</v>
      </c>
      <c r="F32" s="38">
        <v>3614830</v>
      </c>
      <c r="G32" s="38">
        <v>2400150</v>
      </c>
      <c r="H32" s="69">
        <v>5.63</v>
      </c>
      <c r="I32" s="69"/>
      <c r="J32" s="38"/>
      <c r="K32" s="38"/>
      <c r="L32" s="97"/>
      <c r="M32" s="73"/>
      <c r="N32" s="73">
        <v>65000</v>
      </c>
      <c r="O32" s="73">
        <v>735020</v>
      </c>
      <c r="P32" s="73">
        <v>140000</v>
      </c>
      <c r="Q32" s="73">
        <v>60000</v>
      </c>
      <c r="R32" s="73"/>
      <c r="S32" s="73">
        <v>20000</v>
      </c>
      <c r="T32" s="73"/>
      <c r="U32" s="73">
        <v>90000</v>
      </c>
      <c r="V32" s="73"/>
      <c r="W32" s="73">
        <v>41000</v>
      </c>
      <c r="X32" s="73"/>
      <c r="Y32" s="73">
        <v>35000</v>
      </c>
      <c r="Z32" s="73"/>
      <c r="AA32" s="73">
        <v>100030</v>
      </c>
      <c r="AB32" s="73"/>
      <c r="AC32" s="139" t="s">
        <v>35</v>
      </c>
      <c r="AE32" s="115"/>
      <c r="AF32" s="110"/>
      <c r="AG32" s="108"/>
      <c r="AH32" s="115"/>
    </row>
    <row r="33" spans="1:34" ht="21" thickBot="1">
      <c r="A33" s="51" t="s">
        <v>13</v>
      </c>
      <c r="B33" s="53"/>
      <c r="C33" s="53"/>
      <c r="D33" s="52"/>
      <c r="E33" s="53">
        <v>3550120</v>
      </c>
      <c r="F33" s="53">
        <v>4200740</v>
      </c>
      <c r="G33" s="98">
        <v>3091650</v>
      </c>
      <c r="H33" s="98">
        <v>1500070</v>
      </c>
      <c r="I33" s="99"/>
      <c r="J33" s="100"/>
      <c r="K33" s="100"/>
      <c r="L33" s="101"/>
      <c r="M33" s="74"/>
      <c r="N33" s="74"/>
      <c r="O33" s="74">
        <v>195000</v>
      </c>
      <c r="P33" s="74">
        <v>605020</v>
      </c>
      <c r="Q33" s="74"/>
      <c r="R33" s="74"/>
      <c r="S33" s="74">
        <v>60000</v>
      </c>
      <c r="T33" s="74"/>
      <c r="U33" s="74">
        <v>80000</v>
      </c>
      <c r="V33" s="74"/>
      <c r="W33" s="74">
        <v>60000</v>
      </c>
      <c r="X33" s="74"/>
      <c r="Y33" s="74">
        <v>20000</v>
      </c>
      <c r="Z33" s="74"/>
      <c r="AA33" s="74">
        <v>90000</v>
      </c>
      <c r="AB33" s="74"/>
      <c r="AC33" s="149" t="s">
        <v>36</v>
      </c>
      <c r="AE33" s="119"/>
      <c r="AF33" s="110"/>
      <c r="AG33" s="108"/>
      <c r="AH33" s="115"/>
    </row>
    <row r="34" spans="1:34" ht="27.75" customHeight="1" thickTop="1" thickBot="1">
      <c r="A34" s="58" t="s">
        <v>15</v>
      </c>
      <c r="B34" s="86"/>
      <c r="C34" s="86"/>
      <c r="D34" s="59">
        <f>D32-D33</f>
        <v>1000000</v>
      </c>
      <c r="E34" s="59">
        <f>E32-E33+D34</f>
        <v>2477470</v>
      </c>
      <c r="F34" s="59">
        <f>F32-F33+E34</f>
        <v>1891560</v>
      </c>
      <c r="G34" s="59">
        <f>G32-G33+F34</f>
        <v>1200060</v>
      </c>
      <c r="H34" s="59"/>
      <c r="I34" s="59"/>
      <c r="J34" s="59"/>
      <c r="K34" s="59"/>
      <c r="L34" s="59"/>
      <c r="M34" s="61"/>
      <c r="N34" s="61">
        <f t="shared" ref="N34" si="8">M34+N32-N33</f>
        <v>65000</v>
      </c>
      <c r="O34" s="61">
        <f>N34+O32-O33</f>
        <v>605020</v>
      </c>
      <c r="P34" s="61">
        <f>O34+P32-P33</f>
        <v>140000</v>
      </c>
      <c r="Q34" s="61">
        <f t="shared" ref="Q34:Z34" si="9">P34+Q32-Q33</f>
        <v>200000</v>
      </c>
      <c r="R34" s="61">
        <f t="shared" si="9"/>
        <v>200000</v>
      </c>
      <c r="S34" s="61">
        <f t="shared" si="9"/>
        <v>160000</v>
      </c>
      <c r="T34" s="61">
        <f t="shared" si="9"/>
        <v>160000</v>
      </c>
      <c r="U34" s="61">
        <f t="shared" si="9"/>
        <v>170000</v>
      </c>
      <c r="V34" s="61">
        <f t="shared" si="9"/>
        <v>170000</v>
      </c>
      <c r="W34" s="61">
        <f t="shared" si="9"/>
        <v>151000</v>
      </c>
      <c r="X34" s="61">
        <f t="shared" si="9"/>
        <v>151000</v>
      </c>
      <c r="Y34" s="61">
        <f t="shared" si="9"/>
        <v>166000</v>
      </c>
      <c r="Z34" s="61">
        <f t="shared" si="9"/>
        <v>166000</v>
      </c>
      <c r="AA34" s="61">
        <f t="shared" ref="AA34" si="10">Z34+AA32-AA33</f>
        <v>176030</v>
      </c>
      <c r="AB34" s="61">
        <f t="shared" ref="AB34" si="11">AA34+AB32-AB33</f>
        <v>176030</v>
      </c>
      <c r="AC34" s="150" t="s">
        <v>37</v>
      </c>
      <c r="AE34" s="115"/>
      <c r="AF34" s="110"/>
      <c r="AG34" s="108"/>
      <c r="AH34" s="113"/>
    </row>
    <row r="35" spans="1:34" ht="27" customHeight="1" thickTop="1">
      <c r="A35" s="63" t="s">
        <v>22</v>
      </c>
      <c r="B35" s="89"/>
      <c r="C35" s="89"/>
      <c r="D35" s="89"/>
      <c r="E35" s="89"/>
      <c r="F35" s="89"/>
      <c r="G35" s="89"/>
      <c r="H35" s="90"/>
      <c r="I35" s="90"/>
      <c r="J35" s="89"/>
      <c r="K35" s="89"/>
      <c r="L35" s="9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145" t="s">
        <v>23</v>
      </c>
      <c r="AE35" s="115"/>
      <c r="AF35" s="110"/>
      <c r="AG35" s="108"/>
      <c r="AH35" s="115"/>
    </row>
    <row r="36" spans="1:34" ht="25.5" customHeight="1">
      <c r="A36" s="36" t="s">
        <v>31</v>
      </c>
      <c r="B36" s="38"/>
      <c r="C36" s="38"/>
      <c r="D36" s="92">
        <v>11.9</v>
      </c>
      <c r="E36" s="92">
        <v>21</v>
      </c>
      <c r="F36" s="92">
        <v>17.2</v>
      </c>
      <c r="G36" s="92"/>
      <c r="H36" s="92"/>
      <c r="I36" s="92"/>
      <c r="J36" s="92"/>
      <c r="K36" s="92"/>
      <c r="L36" s="92"/>
      <c r="M36" s="96"/>
      <c r="N36" s="96"/>
      <c r="O36" s="96"/>
      <c r="P36" s="96">
        <v>2.9</v>
      </c>
      <c r="Q36" s="96"/>
      <c r="R36" s="96"/>
      <c r="S36" s="96"/>
      <c r="T36" s="96"/>
      <c r="U36" s="96"/>
      <c r="V36" s="96"/>
      <c r="W36" s="96"/>
      <c r="X36" s="96">
        <v>2.9</v>
      </c>
      <c r="Y36" s="96"/>
      <c r="Z36" s="96">
        <v>3</v>
      </c>
      <c r="AA36" s="96"/>
      <c r="AB36" s="96">
        <v>3</v>
      </c>
      <c r="AC36" s="139" t="s">
        <v>32</v>
      </c>
      <c r="AE36" s="113"/>
      <c r="AF36" s="110"/>
      <c r="AG36" s="108"/>
      <c r="AH36" s="119"/>
    </row>
    <row r="37" spans="1:34" ht="27" customHeight="1">
      <c r="A37" s="36" t="s">
        <v>11</v>
      </c>
      <c r="B37" s="38"/>
      <c r="C37" s="38"/>
      <c r="D37" s="47">
        <v>720000</v>
      </c>
      <c r="E37" s="38">
        <v>398010</v>
      </c>
      <c r="F37" s="38">
        <v>424220</v>
      </c>
      <c r="G37" s="38"/>
      <c r="H37" s="97"/>
      <c r="I37" s="97"/>
      <c r="J37" s="38"/>
      <c r="K37" s="38"/>
      <c r="L37" s="97"/>
      <c r="M37" s="73"/>
      <c r="N37" s="73"/>
      <c r="O37" s="73"/>
      <c r="P37" s="73">
        <v>125000</v>
      </c>
      <c r="Q37" s="73"/>
      <c r="R37" s="73"/>
      <c r="S37" s="73"/>
      <c r="T37" s="73"/>
      <c r="U37" s="73"/>
      <c r="V37" s="73"/>
      <c r="W37" s="73"/>
      <c r="X37" s="73">
        <v>20000</v>
      </c>
      <c r="Y37" s="73"/>
      <c r="Z37" s="73">
        <v>51500</v>
      </c>
      <c r="AA37" s="73"/>
      <c r="AB37" s="73">
        <v>100010</v>
      </c>
      <c r="AC37" s="139" t="s">
        <v>24</v>
      </c>
      <c r="AE37" s="113"/>
      <c r="AF37" s="110"/>
      <c r="AG37" s="108"/>
      <c r="AH37" s="115"/>
    </row>
    <row r="38" spans="1:34" ht="25.5" customHeight="1">
      <c r="A38" s="36" t="s">
        <v>19</v>
      </c>
      <c r="B38" s="38"/>
      <c r="C38" s="38"/>
      <c r="D38" s="47"/>
      <c r="E38" s="38">
        <v>720000</v>
      </c>
      <c r="F38" s="38">
        <v>398010</v>
      </c>
      <c r="G38" s="38">
        <v>424220</v>
      </c>
      <c r="H38" s="97"/>
      <c r="I38" s="97"/>
      <c r="J38" s="38"/>
      <c r="K38" s="38"/>
      <c r="L38" s="97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>
        <v>55000</v>
      </c>
      <c r="AA38" s="73"/>
      <c r="AB38" s="73">
        <v>70000</v>
      </c>
      <c r="AC38" s="139" t="s">
        <v>38</v>
      </c>
      <c r="AE38" s="108"/>
      <c r="AF38" s="108"/>
      <c r="AG38" s="108"/>
      <c r="AH38" s="115"/>
    </row>
    <row r="39" spans="1:34" ht="28.5" customHeight="1" thickBot="1">
      <c r="A39" s="140" t="s">
        <v>15</v>
      </c>
      <c r="B39" s="152"/>
      <c r="C39" s="152"/>
      <c r="D39" s="141">
        <f>D37-D38</f>
        <v>720000</v>
      </c>
      <c r="E39" s="141">
        <f>D39+E37-E38</f>
        <v>398010</v>
      </c>
      <c r="F39" s="141">
        <f>E39+F37-F38</f>
        <v>424220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>
        <f t="shared" ref="P39" si="12">O39+P37-P38</f>
        <v>125000</v>
      </c>
      <c r="Q39" s="141">
        <f t="shared" ref="Q39" si="13">P39+Q37-Q38</f>
        <v>125000</v>
      </c>
      <c r="R39" s="141">
        <f t="shared" ref="R39" si="14">Q39+R37-R38</f>
        <v>125000</v>
      </c>
      <c r="S39" s="141">
        <f t="shared" ref="S39" si="15">R39+S37-S38</f>
        <v>125000</v>
      </c>
      <c r="T39" s="141">
        <f t="shared" ref="T39" si="16">S39+T37-T38</f>
        <v>125000</v>
      </c>
      <c r="U39" s="141">
        <f t="shared" ref="U39" si="17">T39+U37-U38</f>
        <v>125000</v>
      </c>
      <c r="V39" s="141">
        <f t="shared" ref="V39" si="18">U39+V37-V38</f>
        <v>125000</v>
      </c>
      <c r="W39" s="141">
        <f t="shared" ref="W39" si="19">V39+W37-W38</f>
        <v>125000</v>
      </c>
      <c r="X39" s="141">
        <f t="shared" ref="X39:Z39" si="20">W39+X37-X38</f>
        <v>145000</v>
      </c>
      <c r="Y39" s="141">
        <f t="shared" si="20"/>
        <v>145000</v>
      </c>
      <c r="Z39" s="141">
        <f t="shared" si="20"/>
        <v>141500</v>
      </c>
      <c r="AA39" s="141">
        <f t="shared" ref="AA39" si="21">Z39+AA37-AA38</f>
        <v>141500</v>
      </c>
      <c r="AB39" s="141">
        <f t="shared" ref="AB39" si="22">AA39+AB37-AB38</f>
        <v>171510</v>
      </c>
      <c r="AC39" s="144" t="s">
        <v>21</v>
      </c>
      <c r="AE39" s="108"/>
      <c r="AF39" s="108"/>
      <c r="AG39" s="108"/>
      <c r="AH39" s="113"/>
    </row>
    <row r="40" spans="1:34" ht="27" customHeight="1" thickTop="1" thickBot="1">
      <c r="A40" s="58" t="s">
        <v>39</v>
      </c>
      <c r="B40" s="59"/>
      <c r="C40" s="59"/>
      <c r="D40" s="59">
        <f>D39+D34</f>
        <v>1720000</v>
      </c>
      <c r="E40" s="59">
        <f>E39+E34+E29</f>
        <v>2875480</v>
      </c>
      <c r="F40" s="59">
        <f t="shared" ref="F40:N40" si="23">F39+F34+F29</f>
        <v>2315780</v>
      </c>
      <c r="G40" s="59">
        <f t="shared" si="23"/>
        <v>1200060</v>
      </c>
      <c r="H40" s="59">
        <f t="shared" si="23"/>
        <v>400030</v>
      </c>
      <c r="I40" s="59">
        <f t="shared" si="23"/>
        <v>500020</v>
      </c>
      <c r="J40" s="59">
        <f>J39+J34+J29</f>
        <v>750040</v>
      </c>
      <c r="K40" s="59">
        <f>K39+K34+K29</f>
        <v>949080</v>
      </c>
      <c r="L40" s="59">
        <f t="shared" si="23"/>
        <v>859290</v>
      </c>
      <c r="M40" s="59">
        <f t="shared" si="23"/>
        <v>1086090</v>
      </c>
      <c r="N40" s="60">
        <f t="shared" si="23"/>
        <v>65000</v>
      </c>
      <c r="O40" s="60">
        <f>O39+O34+O29</f>
        <v>750020</v>
      </c>
      <c r="P40" s="60">
        <f>P39+P34+P29</f>
        <v>265000</v>
      </c>
      <c r="Q40" s="60">
        <f t="shared" ref="Q40:V40" si="24">Q39+Q34+Q29</f>
        <v>325000</v>
      </c>
      <c r="R40" s="60">
        <f t="shared" si="24"/>
        <v>325000</v>
      </c>
      <c r="S40" s="60">
        <f t="shared" si="24"/>
        <v>285000</v>
      </c>
      <c r="T40" s="60">
        <f t="shared" si="24"/>
        <v>285000</v>
      </c>
      <c r="U40" s="60">
        <f t="shared" si="24"/>
        <v>295000</v>
      </c>
      <c r="V40" s="60">
        <f t="shared" si="24"/>
        <v>295000</v>
      </c>
      <c r="W40" s="60">
        <f t="shared" ref="W40:AB40" si="25">W39+W34+W29</f>
        <v>276000</v>
      </c>
      <c r="X40" s="60">
        <f t="shared" si="25"/>
        <v>296000</v>
      </c>
      <c r="Y40" s="60">
        <f t="shared" si="25"/>
        <v>311000</v>
      </c>
      <c r="Z40" s="60">
        <f t="shared" si="25"/>
        <v>307500</v>
      </c>
      <c r="AA40" s="60">
        <f t="shared" si="25"/>
        <v>317530</v>
      </c>
      <c r="AB40" s="60">
        <f t="shared" si="25"/>
        <v>347540</v>
      </c>
      <c r="AC40" s="150" t="s">
        <v>40</v>
      </c>
      <c r="AE40" s="108"/>
      <c r="AF40" s="108"/>
      <c r="AG40" s="108"/>
      <c r="AH40" s="113"/>
    </row>
    <row r="41" spans="1:34" ht="21" thickTop="1">
      <c r="A41" s="103"/>
      <c r="B41" s="104"/>
      <c r="C41" s="104"/>
      <c r="D41" s="104"/>
      <c r="E41" s="104"/>
      <c r="F41" s="104"/>
      <c r="G41" s="138"/>
      <c r="H41" s="138"/>
      <c r="I41" s="138"/>
      <c r="J41" s="138"/>
      <c r="K41" s="138"/>
      <c r="L41" s="138"/>
      <c r="M41" s="138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55"/>
      <c r="AE41" s="108"/>
      <c r="AF41" s="108"/>
      <c r="AG41" s="108"/>
      <c r="AH41" s="108"/>
    </row>
    <row r="42" spans="1:34" ht="18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4"/>
    </row>
  </sheetData>
  <mergeCells count="34">
    <mergeCell ref="Z5:Z6"/>
    <mergeCell ref="P4:P6"/>
    <mergeCell ref="AA5:AA6"/>
    <mergeCell ref="AB5:AB6"/>
    <mergeCell ref="A1:AC1"/>
    <mergeCell ref="A2:AC2"/>
    <mergeCell ref="A3:AC3"/>
    <mergeCell ref="A4:A6"/>
    <mergeCell ref="B4:B6"/>
    <mergeCell ref="C4:C6"/>
    <mergeCell ref="D4:D6"/>
    <mergeCell ref="E4:E6"/>
    <mergeCell ref="F4:F6"/>
    <mergeCell ref="G4:G6"/>
    <mergeCell ref="N4:N6"/>
    <mergeCell ref="O4:O6"/>
    <mergeCell ref="AC4:AC6"/>
    <mergeCell ref="Y5:Y6"/>
    <mergeCell ref="Q5:Q6"/>
    <mergeCell ref="W5:W6"/>
    <mergeCell ref="AH5:AH6"/>
    <mergeCell ref="H4:H6"/>
    <mergeCell ref="I4:I6"/>
    <mergeCell ref="J4:J6"/>
    <mergeCell ref="K4:K6"/>
    <mergeCell ref="L4:L6"/>
    <mergeCell ref="M4:M6"/>
    <mergeCell ref="R5:R6"/>
    <mergeCell ref="S5:S6"/>
    <mergeCell ref="T5:T6"/>
    <mergeCell ref="U5:U6"/>
    <mergeCell ref="V5:V6"/>
    <mergeCell ref="X5:X6"/>
    <mergeCell ref="Q4:AB4"/>
  </mergeCells>
  <pageMargins left="0.70866141732283472" right="0.70866141732283472" top="0.74803149606299213" bottom="0.74803149606299213" header="0.31496062992125984" footer="0.31496062992125984"/>
  <pageSetup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60" zoomScaleNormal="100" workbookViewId="0">
      <selection activeCell="J23" sqref="J23"/>
    </sheetView>
  </sheetViews>
  <sheetFormatPr defaultRowHeight="15"/>
  <cols>
    <col min="1" max="1" width="42.7109375" customWidth="1"/>
    <col min="2" max="2" width="14.42578125" customWidth="1"/>
    <col min="3" max="3" width="15.140625" customWidth="1"/>
    <col min="4" max="13" width="14.85546875" customWidth="1"/>
    <col min="14" max="14" width="47.5703125" customWidth="1"/>
  </cols>
  <sheetData>
    <row r="1" spans="1:14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>
      <c r="A2" s="108"/>
      <c r="B2" s="108"/>
      <c r="C2" s="108" t="s">
        <v>56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8.75">
      <c r="A3" s="188" t="s">
        <v>57</v>
      </c>
      <c r="B3" s="189"/>
      <c r="C3" s="189"/>
      <c r="D3" s="189"/>
      <c r="E3" s="189"/>
      <c r="F3" s="189"/>
      <c r="G3" s="189"/>
      <c r="H3" s="189"/>
      <c r="I3" s="190"/>
      <c r="J3" s="190"/>
      <c r="K3" s="190"/>
      <c r="L3" s="190"/>
      <c r="M3" s="190"/>
      <c r="N3" s="190"/>
    </row>
    <row r="4" spans="1:14" ht="18.75">
      <c r="A4" s="188"/>
      <c r="B4" s="189"/>
      <c r="C4" s="189"/>
      <c r="D4" s="189"/>
      <c r="E4" s="189"/>
      <c r="F4" s="189"/>
      <c r="G4" s="189"/>
      <c r="H4" s="189"/>
      <c r="I4" s="190"/>
      <c r="J4" s="190"/>
      <c r="K4" s="190"/>
      <c r="L4" s="190"/>
      <c r="M4" s="190"/>
      <c r="N4" s="190"/>
    </row>
    <row r="5" spans="1:14" ht="19.5" thickBot="1">
      <c r="A5" s="191" t="s">
        <v>51</v>
      </c>
      <c r="B5" s="192"/>
      <c r="C5" s="192"/>
      <c r="D5" s="192"/>
      <c r="E5" s="192"/>
      <c r="F5" s="192"/>
      <c r="G5" s="192"/>
      <c r="H5" s="192"/>
      <c r="I5" s="193"/>
      <c r="J5" s="193"/>
      <c r="K5" s="193"/>
      <c r="L5" s="193"/>
      <c r="M5" s="193"/>
      <c r="N5" s="193"/>
    </row>
    <row r="6" spans="1:14" ht="18.75">
      <c r="A6" s="194" t="s">
        <v>2</v>
      </c>
      <c r="B6" s="183">
        <v>2019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  <c r="N6" s="197" t="s">
        <v>3</v>
      </c>
    </row>
    <row r="7" spans="1:14" ht="15" customHeight="1">
      <c r="A7" s="195"/>
      <c r="B7" s="200" t="s">
        <v>4</v>
      </c>
      <c r="C7" s="186" t="s">
        <v>41</v>
      </c>
      <c r="D7" s="186" t="s">
        <v>42</v>
      </c>
      <c r="E7" s="186" t="s">
        <v>43</v>
      </c>
      <c r="F7" s="186" t="s">
        <v>44</v>
      </c>
      <c r="G7" s="186" t="s">
        <v>45</v>
      </c>
      <c r="H7" s="186" t="s">
        <v>46</v>
      </c>
      <c r="I7" s="186" t="s">
        <v>47</v>
      </c>
      <c r="J7" s="186" t="s">
        <v>48</v>
      </c>
      <c r="K7" s="186" t="s">
        <v>58</v>
      </c>
      <c r="L7" s="186" t="s">
        <v>50</v>
      </c>
      <c r="M7" s="186" t="s">
        <v>59</v>
      </c>
      <c r="N7" s="198"/>
    </row>
    <row r="8" spans="1:14" ht="15" customHeight="1">
      <c r="A8" s="196"/>
      <c r="B8" s="201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99"/>
    </row>
    <row r="9" spans="1:14" ht="18.75">
      <c r="A9" s="6" t="s">
        <v>53</v>
      </c>
      <c r="B9" s="23"/>
      <c r="C9" s="23"/>
      <c r="D9" s="121"/>
      <c r="E9" s="123"/>
      <c r="F9" s="121"/>
      <c r="G9" s="121"/>
      <c r="H9" s="121"/>
      <c r="I9" s="135"/>
      <c r="J9" s="135"/>
      <c r="K9" s="135"/>
      <c r="L9" s="135"/>
      <c r="M9" s="135"/>
      <c r="N9" s="125" t="s">
        <v>52</v>
      </c>
    </row>
    <row r="10" spans="1:14" ht="15" customHeight="1">
      <c r="A10" s="6" t="s">
        <v>17</v>
      </c>
      <c r="B10" s="132"/>
      <c r="C10" s="132"/>
      <c r="D10" s="121"/>
      <c r="E10" s="123"/>
      <c r="F10" s="130"/>
      <c r="G10" s="121"/>
      <c r="H10" s="123"/>
      <c r="I10" s="135"/>
      <c r="J10" s="135"/>
      <c r="K10" s="135"/>
      <c r="L10" s="135"/>
      <c r="M10" s="135"/>
      <c r="N10" s="125" t="s">
        <v>18</v>
      </c>
    </row>
    <row r="11" spans="1:14" ht="15" customHeight="1">
      <c r="A11" s="1" t="s">
        <v>31</v>
      </c>
      <c r="B11" s="132"/>
      <c r="C11" s="132"/>
      <c r="D11" s="123"/>
      <c r="E11" s="123"/>
      <c r="F11" s="134">
        <v>2</v>
      </c>
      <c r="G11" s="121"/>
      <c r="H11" s="123"/>
      <c r="I11" s="135"/>
      <c r="J11" s="135"/>
      <c r="K11" s="135"/>
      <c r="L11" s="135"/>
      <c r="M11" s="135"/>
      <c r="N11" s="126" t="s">
        <v>33</v>
      </c>
    </row>
    <row r="12" spans="1:14" ht="18.75">
      <c r="A12" s="1" t="s">
        <v>34</v>
      </c>
      <c r="B12" s="132"/>
      <c r="C12" s="132"/>
      <c r="D12" s="123"/>
      <c r="E12" s="123"/>
      <c r="F12" s="120">
        <v>17</v>
      </c>
      <c r="G12" s="121"/>
      <c r="H12" s="123"/>
      <c r="I12" s="135"/>
      <c r="J12" s="135"/>
      <c r="K12" s="135"/>
      <c r="L12" s="135"/>
      <c r="M12" s="135"/>
      <c r="N12" s="126" t="s">
        <v>35</v>
      </c>
    </row>
    <row r="13" spans="1:14" ht="19.5" thickBot="1">
      <c r="A13" s="18" t="s">
        <v>13</v>
      </c>
      <c r="B13" s="120"/>
      <c r="C13" s="120"/>
      <c r="D13" s="129"/>
      <c r="E13" s="130"/>
      <c r="F13" s="122"/>
      <c r="G13" s="124"/>
      <c r="H13" s="130"/>
      <c r="I13" s="136"/>
      <c r="J13" s="136"/>
      <c r="K13" s="136"/>
      <c r="L13" s="156">
        <v>17</v>
      </c>
      <c r="M13" s="136"/>
      <c r="N13" s="127" t="s">
        <v>36</v>
      </c>
    </row>
    <row r="14" spans="1:14" ht="20.25" thickTop="1" thickBot="1">
      <c r="A14" s="19" t="s">
        <v>15</v>
      </c>
      <c r="B14" s="21"/>
      <c r="C14" s="21"/>
      <c r="D14" s="21"/>
      <c r="E14" s="21"/>
      <c r="F14" s="21">
        <f t="shared" ref="F14:L14" si="0">E14+F12-F13</f>
        <v>17</v>
      </c>
      <c r="G14" s="21">
        <f t="shared" si="0"/>
        <v>17</v>
      </c>
      <c r="H14" s="21">
        <f t="shared" si="0"/>
        <v>17</v>
      </c>
      <c r="I14" s="21">
        <f t="shared" si="0"/>
        <v>17</v>
      </c>
      <c r="J14" s="21">
        <f t="shared" si="0"/>
        <v>17</v>
      </c>
      <c r="K14" s="21">
        <f t="shared" si="0"/>
        <v>17</v>
      </c>
      <c r="L14" s="21"/>
      <c r="M14" s="29"/>
      <c r="N14" s="128" t="s">
        <v>37</v>
      </c>
    </row>
    <row r="15" spans="1:14" ht="19.5" thickTop="1">
      <c r="A15" s="6" t="s">
        <v>22</v>
      </c>
      <c r="B15" s="25"/>
      <c r="C15" s="131"/>
      <c r="D15" s="131"/>
      <c r="E15" s="131"/>
      <c r="F15" s="131"/>
      <c r="G15" s="131"/>
      <c r="H15" s="131"/>
      <c r="I15" s="26"/>
      <c r="J15" s="26"/>
      <c r="K15" s="26"/>
      <c r="L15" s="26"/>
      <c r="M15" s="26"/>
      <c r="N15" s="125" t="s">
        <v>54</v>
      </c>
    </row>
    <row r="16" spans="1:14" ht="18.75">
      <c r="A16" s="1" t="s">
        <v>31</v>
      </c>
      <c r="B16" s="27"/>
      <c r="C16" s="133">
        <v>1.5</v>
      </c>
      <c r="D16" s="133"/>
      <c r="E16" s="133"/>
      <c r="F16" s="133"/>
      <c r="G16" s="133"/>
      <c r="H16" s="133"/>
      <c r="I16" s="28"/>
      <c r="J16" s="28"/>
      <c r="K16" s="28"/>
      <c r="L16" s="28"/>
      <c r="M16" s="28"/>
      <c r="N16" s="126" t="s">
        <v>32</v>
      </c>
    </row>
    <row r="17" spans="1:14" ht="18.75">
      <c r="A17" s="1" t="s">
        <v>11</v>
      </c>
      <c r="B17" s="2"/>
      <c r="C17" s="17">
        <v>20</v>
      </c>
      <c r="D17" s="17"/>
      <c r="E17" s="17"/>
      <c r="F17" s="17"/>
      <c r="G17" s="17"/>
      <c r="H17" s="17"/>
      <c r="I17" s="10"/>
      <c r="J17" s="10"/>
      <c r="K17" s="10"/>
      <c r="L17" s="10"/>
      <c r="M17" s="10"/>
      <c r="N17" s="126" t="s">
        <v>24</v>
      </c>
    </row>
    <row r="18" spans="1:14" ht="19.5" thickBot="1">
      <c r="A18" s="18" t="s">
        <v>19</v>
      </c>
      <c r="B18" s="14"/>
      <c r="C18" s="15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27" t="s">
        <v>38</v>
      </c>
    </row>
    <row r="19" spans="1:14" ht="20.25" thickTop="1" thickBot="1">
      <c r="A19" s="19" t="s">
        <v>15</v>
      </c>
      <c r="B19" s="20"/>
      <c r="C19" s="20">
        <f>B19+C17-C18</f>
        <v>20</v>
      </c>
      <c r="D19" s="20">
        <f t="shared" ref="D19:M19" si="1">C19+D17-D18</f>
        <v>20</v>
      </c>
      <c r="E19" s="20">
        <f t="shared" si="1"/>
        <v>20</v>
      </c>
      <c r="F19" s="20">
        <f t="shared" si="1"/>
        <v>20</v>
      </c>
      <c r="G19" s="20">
        <f t="shared" si="1"/>
        <v>20</v>
      </c>
      <c r="H19" s="20">
        <f t="shared" si="1"/>
        <v>20</v>
      </c>
      <c r="I19" s="20">
        <f t="shared" si="1"/>
        <v>20</v>
      </c>
      <c r="J19" s="20">
        <f t="shared" si="1"/>
        <v>20</v>
      </c>
      <c r="K19" s="20">
        <f t="shared" si="1"/>
        <v>20</v>
      </c>
      <c r="L19" s="20">
        <f t="shared" si="1"/>
        <v>20</v>
      </c>
      <c r="M19" s="20">
        <f t="shared" si="1"/>
        <v>20</v>
      </c>
      <c r="N19" s="128" t="s">
        <v>21</v>
      </c>
    </row>
    <row r="20" spans="1:14" ht="20.25" thickTop="1" thickBot="1">
      <c r="A20" s="19" t="s">
        <v>39</v>
      </c>
      <c r="B20" s="20"/>
      <c r="C20" s="20">
        <f t="shared" ref="C20:M20" si="2">C14+C19</f>
        <v>20</v>
      </c>
      <c r="D20" s="20">
        <f t="shared" si="2"/>
        <v>20</v>
      </c>
      <c r="E20" s="20">
        <f t="shared" si="2"/>
        <v>20</v>
      </c>
      <c r="F20" s="20">
        <f t="shared" si="2"/>
        <v>37</v>
      </c>
      <c r="G20" s="20">
        <f t="shared" si="2"/>
        <v>37</v>
      </c>
      <c r="H20" s="20">
        <f t="shared" si="2"/>
        <v>37</v>
      </c>
      <c r="I20" s="20">
        <f t="shared" si="2"/>
        <v>37</v>
      </c>
      <c r="J20" s="20">
        <f t="shared" si="2"/>
        <v>37</v>
      </c>
      <c r="K20" s="20">
        <f t="shared" si="2"/>
        <v>37</v>
      </c>
      <c r="L20" s="20">
        <f t="shared" si="2"/>
        <v>20</v>
      </c>
      <c r="M20" s="20">
        <f t="shared" si="2"/>
        <v>20</v>
      </c>
      <c r="N20" s="20" t="s">
        <v>55</v>
      </c>
    </row>
    <row r="21" spans="1:14" ht="15.75" thickTop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</sheetData>
  <mergeCells count="18">
    <mergeCell ref="K7:K8"/>
    <mergeCell ref="M7:M8"/>
    <mergeCell ref="B6:M6"/>
    <mergeCell ref="L7:L8"/>
    <mergeCell ref="A3:N3"/>
    <mergeCell ref="A4:N4"/>
    <mergeCell ref="A5:N5"/>
    <mergeCell ref="A6:A8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الرصيد القائم </vt:lpstr>
      <vt:lpstr>الرصيد القائم للحوالات  2019</vt:lpstr>
      <vt:lpstr>الرصيد القائم بالدولار</vt:lpstr>
      <vt:lpstr>'الرصيد القائم '!Print_Area</vt:lpstr>
      <vt:lpstr>'الرصيد القائم للحوالات 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2020-02-06T07:43:42Z</dcterms:modified>
</cp:coreProperties>
</file>