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BNA.ABDULSATTAR\Desktop\"/>
    </mc:Choice>
  </mc:AlternateContent>
  <bookViews>
    <workbookView xWindow="0" yWindow="0" windowWidth="15330" windowHeight="7215"/>
  </bookViews>
  <sheets>
    <sheet name="2019 " sheetId="1" r:id="rId1"/>
  </sheets>
  <definedNames>
    <definedName name="_xlnm.Print_Area" localSheetId="0">'2019 '!$A$56:$C$115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1" i="1" l="1"/>
  <c r="B217" i="1" s="1"/>
  <c r="B213" i="1" s="1"/>
  <c r="B218" i="1"/>
  <c r="B206" i="1"/>
  <c r="B201" i="1"/>
  <c r="B195" i="1" s="1"/>
  <c r="B194" i="1" s="1"/>
  <c r="B196" i="1"/>
  <c r="B191" i="1"/>
  <c r="B187" i="1" s="1"/>
  <c r="B188" i="1"/>
  <c r="B184" i="1"/>
  <c r="B181" i="1"/>
  <c r="B180" i="1" s="1"/>
  <c r="B176" i="1"/>
  <c r="B172" i="1"/>
  <c r="B159" i="1"/>
  <c r="B156" i="1"/>
  <c r="B155" i="1"/>
  <c r="B153" i="1" s="1"/>
  <c r="B150" i="1"/>
  <c r="B148" i="1"/>
  <c r="B146" i="1"/>
  <c r="B143" i="1"/>
  <c r="B139" i="1"/>
  <c r="B132" i="1"/>
  <c r="B128" i="1"/>
  <c r="B124" i="1" s="1"/>
  <c r="B123" i="1" s="1"/>
  <c r="B125" i="1"/>
  <c r="B109" i="1"/>
  <c r="B106" i="1"/>
  <c r="B105" i="1"/>
  <c r="B101" i="1" s="1"/>
  <c r="B94" i="1"/>
  <c r="B89" i="1"/>
  <c r="B84" i="1"/>
  <c r="B83" i="1"/>
  <c r="B82" i="1" s="1"/>
  <c r="B79" i="1"/>
  <c r="B76" i="1"/>
  <c r="B75" i="1"/>
  <c r="B67" i="1" s="1"/>
  <c r="B72" i="1"/>
  <c r="B69" i="1"/>
  <c r="B68" i="1"/>
  <c r="B64" i="1"/>
  <c r="B60" i="1"/>
  <c r="B47" i="1"/>
  <c r="B43" i="1" s="1"/>
  <c r="B41" i="1" s="1"/>
  <c r="B44" i="1"/>
  <c r="B38" i="1"/>
  <c r="B36" i="1" s="1"/>
  <c r="B34" i="1" s="1"/>
  <c r="B31" i="1"/>
  <c r="B27" i="1"/>
  <c r="B20" i="1" s="1"/>
  <c r="B21" i="1"/>
  <c r="B18" i="1"/>
  <c r="B17" i="1"/>
  <c r="B16" i="1" s="1"/>
  <c r="B12" i="1" s="1"/>
  <c r="B13" i="1"/>
  <c r="B11" i="1" l="1"/>
  <c r="B10" i="1" s="1"/>
  <c r="B98" i="1"/>
  <c r="B63" i="1" s="1"/>
  <c r="B114" i="1" s="1"/>
  <c r="B100" i="1"/>
  <c r="B99" i="1" s="1"/>
  <c r="B122" i="1"/>
  <c r="B179" i="1"/>
  <c r="B212" i="1"/>
  <c r="B211" i="1" s="1"/>
  <c r="B210" i="1"/>
  <c r="B175" i="1" l="1"/>
  <c r="B226" i="1" s="1"/>
</calcChain>
</file>

<file path=xl/sharedStrings.xml><?xml version="1.0" encoding="utf-8"?>
<sst xmlns="http://schemas.openxmlformats.org/spreadsheetml/2006/main" count="434" uniqueCount="209">
  <si>
    <t xml:space="preserve">ميزان المدفوعات العراقي للفصل الاول 2019 حسب منهجية الطبعة السادسة </t>
  </si>
  <si>
    <t>IRAQI BALANCE OF PAYMENTS(BPM6) q1 2019</t>
  </si>
  <si>
    <t xml:space="preserve"> Million Of  U.S $</t>
  </si>
  <si>
    <t>مليون دولار</t>
  </si>
  <si>
    <t>Items</t>
  </si>
  <si>
    <t>Amount</t>
  </si>
  <si>
    <t>الفقرات</t>
  </si>
  <si>
    <t>first -current account</t>
  </si>
  <si>
    <t>اولا- الحساب الجاري</t>
  </si>
  <si>
    <r>
      <t xml:space="preserve">        </t>
    </r>
    <r>
      <rPr>
        <b/>
        <sz val="12"/>
        <rFont val="Times New Roman"/>
        <family val="1"/>
      </rPr>
      <t>1- Trade balance</t>
    </r>
  </si>
  <si>
    <t xml:space="preserve">       1- الميزان التجاري</t>
  </si>
  <si>
    <t xml:space="preserve">          Exports </t>
  </si>
  <si>
    <t xml:space="preserve">             الصادرات </t>
  </si>
  <si>
    <t xml:space="preserve">                 ـــ Crude oil  </t>
  </si>
  <si>
    <t xml:space="preserve">                 ــ النفط الخام </t>
  </si>
  <si>
    <t xml:space="preserve">                      -*Governmental</t>
  </si>
  <si>
    <t xml:space="preserve">                      - *حكومي</t>
  </si>
  <si>
    <t xml:space="preserve">                      -  private</t>
  </si>
  <si>
    <t xml:space="preserve">                      - خاص</t>
  </si>
  <si>
    <t xml:space="preserve">                 ـــ Oil Products </t>
  </si>
  <si>
    <t xml:space="preserve">                  ــ المنتجات النفطية  </t>
  </si>
  <si>
    <t xml:space="preserve">                      -  Governmental</t>
  </si>
  <si>
    <t xml:space="preserve">                      - حكومي</t>
  </si>
  <si>
    <t xml:space="preserve">                 ـــ Other exports</t>
  </si>
  <si>
    <t xml:space="preserve">                  ــ الصادرات الاخرى</t>
  </si>
  <si>
    <t xml:space="preserve">          Imports</t>
  </si>
  <si>
    <t xml:space="preserve">          الاستيرادات </t>
  </si>
  <si>
    <t xml:space="preserve">               1.Government Imports</t>
  </si>
  <si>
    <t xml:space="preserve">                1- الاستيرادات الحكومية</t>
  </si>
  <si>
    <t xml:space="preserve">                    A-  consumption imports</t>
  </si>
  <si>
    <t xml:space="preserve">                      أ- الاستيرادات الاستهلاكية  </t>
  </si>
  <si>
    <t xml:space="preserve">                    B-  capital imports</t>
  </si>
  <si>
    <t xml:space="preserve">                     ب- الاستيرادات الراسمالية </t>
  </si>
  <si>
    <t xml:space="preserve">                    C- Refined oil products</t>
  </si>
  <si>
    <t xml:space="preserve">                     ج- استيرادات المنتجات النفطية </t>
  </si>
  <si>
    <t xml:space="preserve">                    D- Other Gov.imports</t>
  </si>
  <si>
    <t xml:space="preserve">                     د- الاستيرادات الحكومية الاخرى</t>
  </si>
  <si>
    <t xml:space="preserve">                    E- Cost of currency printing </t>
  </si>
  <si>
    <t xml:space="preserve">                     هـ-  تكاليف طبع العملة</t>
  </si>
  <si>
    <t xml:space="preserve">               2- Private Sector imports</t>
  </si>
  <si>
    <t xml:space="preserve">              2- استيرادات القطاع الخاص</t>
  </si>
  <si>
    <t xml:space="preserve">             A.Cons. goods imports </t>
  </si>
  <si>
    <t xml:space="preserve">                     أ- استيرادات القطاع الخاص الاستهلاكية </t>
  </si>
  <si>
    <t xml:space="preserve">             B.Capital goods imports</t>
  </si>
  <si>
    <t xml:space="preserve">                    ب- استيرادات القطاع الخاص الراسمالية</t>
  </si>
  <si>
    <t xml:space="preserve">             C.Oil products imports private sector </t>
  </si>
  <si>
    <t xml:space="preserve">                    ج- استيرادات منتجات نفطية قطاع خاص</t>
  </si>
  <si>
    <r>
      <t xml:space="preserve">        </t>
    </r>
    <r>
      <rPr>
        <b/>
        <sz val="12"/>
        <rFont val="Times New Roman"/>
        <family val="1"/>
      </rPr>
      <t>2- Services Account, net</t>
    </r>
  </si>
  <si>
    <t xml:space="preserve">      2- صافي حساب الخدمات</t>
  </si>
  <si>
    <t xml:space="preserve">                  Receipts</t>
  </si>
  <si>
    <t xml:space="preserve">             المقبوضات </t>
  </si>
  <si>
    <t xml:space="preserve">                  Payments**</t>
  </si>
  <si>
    <t xml:space="preserve">             **المدفوعات             </t>
  </si>
  <si>
    <r>
      <t xml:space="preserve">        </t>
    </r>
    <r>
      <rPr>
        <b/>
        <sz val="12"/>
        <rFont val="Times New Roman"/>
        <family val="1"/>
      </rPr>
      <t>3-Primary Incom Account</t>
    </r>
  </si>
  <si>
    <t xml:space="preserve">      3 -حساب الدخل الاولي</t>
  </si>
  <si>
    <t xml:space="preserve">                Compensation of employee</t>
  </si>
  <si>
    <t xml:space="preserve">            تعويضات العاملين</t>
  </si>
  <si>
    <t xml:space="preserve">                Investment Income</t>
  </si>
  <si>
    <t xml:space="preserve">            دخل الاستثمار</t>
  </si>
  <si>
    <t xml:space="preserve">                 ــ Receipts</t>
  </si>
  <si>
    <t xml:space="preserve">                    ــ المقبوضات </t>
  </si>
  <si>
    <t xml:space="preserve">                 ــ Payments</t>
  </si>
  <si>
    <t xml:space="preserve">                    ــ المدفوعات </t>
  </si>
  <si>
    <t xml:space="preserve">                     - Interest/external debt</t>
  </si>
  <si>
    <t xml:space="preserve">                       -  الفوائد على الدين العام الخارجي      </t>
  </si>
  <si>
    <t xml:space="preserve">                     - others</t>
  </si>
  <si>
    <t xml:space="preserve">                        -  اخــرى                                       </t>
  </si>
  <si>
    <r>
      <t xml:space="preserve">        </t>
    </r>
    <r>
      <rPr>
        <b/>
        <sz val="12"/>
        <rFont val="Times New Roman"/>
        <family val="1"/>
      </rPr>
      <t>4-Secondary Incom Account</t>
    </r>
  </si>
  <si>
    <t xml:space="preserve">      4 - حساب الدخل الثانوي</t>
  </si>
  <si>
    <t xml:space="preserve">                Special transfers Included Remittances</t>
  </si>
  <si>
    <t xml:space="preserve">          التحويلات الخاصة بضمنها تحويلات العاملين     </t>
  </si>
  <si>
    <t xml:space="preserve">                Official</t>
  </si>
  <si>
    <t xml:space="preserve">          التحويلات الرسمية</t>
  </si>
  <si>
    <t xml:space="preserve">               ــ Receipts</t>
  </si>
  <si>
    <t xml:space="preserve">                  ــ المقبوضات </t>
  </si>
  <si>
    <t xml:space="preserve">                         Total of Grants                   </t>
  </si>
  <si>
    <t xml:space="preserve">                       اجمالي المنح</t>
  </si>
  <si>
    <t xml:space="preserve">                                     Other current transfers                   </t>
  </si>
  <si>
    <t xml:space="preserve">            التحويلات الجارية الاخرى                          </t>
  </si>
  <si>
    <t xml:space="preserve">               ــ Payments</t>
  </si>
  <si>
    <t xml:space="preserve">                  ــ المدفوعات   </t>
  </si>
  <si>
    <t xml:space="preserve">                           Total of Grants                   </t>
  </si>
  <si>
    <t xml:space="preserve">                      اجمالي المنح</t>
  </si>
  <si>
    <t xml:space="preserve">                                        Other current transfers                   </t>
  </si>
  <si>
    <t xml:space="preserve">           التحويلات الجارية الاخرى                          </t>
  </si>
  <si>
    <t xml:space="preserve">                         UN Compensation Fund</t>
  </si>
  <si>
    <t xml:space="preserve">                            صندوق التعويضات </t>
  </si>
  <si>
    <t xml:space="preserve">                         Others</t>
  </si>
  <si>
    <t xml:space="preserve">                            أخرى</t>
  </si>
  <si>
    <t>* Including the value of oil in kind</t>
  </si>
  <si>
    <t xml:space="preserve">*: بضمنها قيمة النفط العيني </t>
  </si>
  <si>
    <t>**Includes the costs of shipment &amp; insurance detucted from imports value CIF (1873.3) million US $</t>
  </si>
  <si>
    <t>**: تتضمن  تكاليف الشحن والتامين المستقطعة من قيمة الاستيرادات سيف البالغة (1873.3) مليون دولار</t>
  </si>
  <si>
    <t>Note :Preliminary data  .</t>
  </si>
  <si>
    <t>ملاحظة : البيانات اولية .</t>
  </si>
  <si>
    <t xml:space="preserve"> Million Of U.S$</t>
  </si>
  <si>
    <t>الفقــــــــــــرات</t>
  </si>
  <si>
    <t xml:space="preserve"> second- Capital Account/ net</t>
  </si>
  <si>
    <t>ثانيا- صافي الحساب الراسمالي</t>
  </si>
  <si>
    <t xml:space="preserve">               credit </t>
  </si>
  <si>
    <t xml:space="preserve">           الدائن</t>
  </si>
  <si>
    <t xml:space="preserve">               debit</t>
  </si>
  <si>
    <t xml:space="preserve">           المدين  </t>
  </si>
  <si>
    <t xml:space="preserve"> third- Financial Account/net </t>
  </si>
  <si>
    <t>ثالثاً- صافي الحساب المالي</t>
  </si>
  <si>
    <t xml:space="preserve">    1- Direct investment /Net</t>
  </si>
  <si>
    <t xml:space="preserve">    1-صافي الاستثمار المباشر(في الخارج - في الداخل)</t>
  </si>
  <si>
    <t xml:space="preserve">               Abroad</t>
  </si>
  <si>
    <t xml:space="preserve">                 في الخارج(صافي)</t>
  </si>
  <si>
    <t xml:space="preserve">               In Iraq</t>
  </si>
  <si>
    <t xml:space="preserve">                 في الداخل (صافي) </t>
  </si>
  <si>
    <t xml:space="preserve">    2- Portfolio Investment /Net</t>
  </si>
  <si>
    <t xml:space="preserve">    2-صافي استثمار الحافظة (الموجودات-المطلوبات)</t>
  </si>
  <si>
    <t xml:space="preserve">           ــ Assets</t>
  </si>
  <si>
    <t xml:space="preserve">              ــ الموجودات</t>
  </si>
  <si>
    <t xml:space="preserve">              a-General Government</t>
  </si>
  <si>
    <t xml:space="preserve">                   أ - الحكومة العامة </t>
  </si>
  <si>
    <t xml:space="preserve">                     drawing  </t>
  </si>
  <si>
    <t xml:space="preserve">                       المسحوب ( المستثمرة)</t>
  </si>
  <si>
    <t xml:space="preserve">                      paid</t>
  </si>
  <si>
    <t xml:space="preserve">                       المسدد ( المطفأة ) </t>
  </si>
  <si>
    <t xml:space="preserve">              b-Other sectors</t>
  </si>
  <si>
    <t xml:space="preserve">                  ب - قطاعات أخرى  </t>
  </si>
  <si>
    <t xml:space="preserve">                    drawing  </t>
  </si>
  <si>
    <t xml:space="preserve">                     paid</t>
  </si>
  <si>
    <t xml:space="preserve">           ــ Liabilites</t>
  </si>
  <si>
    <t xml:space="preserve">             ــ المطلوبات   </t>
  </si>
  <si>
    <t xml:space="preserve">             a-General Government</t>
  </si>
  <si>
    <t xml:space="preserve">                    drawing</t>
  </si>
  <si>
    <t xml:space="preserve">              b-other Sectors </t>
  </si>
  <si>
    <t xml:space="preserve">                        المسحوب ( المستثمرة)</t>
  </si>
  <si>
    <t xml:space="preserve">                    paid</t>
  </si>
  <si>
    <t xml:space="preserve">                        المسدد ( المطفأة ) </t>
  </si>
  <si>
    <t xml:space="preserve">   3- Other Investment , net</t>
  </si>
  <si>
    <t xml:space="preserve">    3- صافي الاستثمار الاخر</t>
  </si>
  <si>
    <t xml:space="preserve">        a- Official , net</t>
  </si>
  <si>
    <t xml:space="preserve">             أ- صافي الاستثمارالرسمي </t>
  </si>
  <si>
    <t xml:space="preserve">             ــ Assets</t>
  </si>
  <si>
    <t xml:space="preserve">                  ــ الموجودات</t>
  </si>
  <si>
    <t xml:space="preserve">         - Claims held abroad</t>
  </si>
  <si>
    <t xml:space="preserve">                         - المستحقات من الخارج</t>
  </si>
  <si>
    <t xml:space="preserve">         - Change In Government Available Stock </t>
  </si>
  <si>
    <t xml:space="preserve">                         - التغير في الرصيد المتاح للحكومة</t>
  </si>
  <si>
    <t xml:space="preserve">         - Trade Credit</t>
  </si>
  <si>
    <t xml:space="preserve">                         - إئتمانات التجارة</t>
  </si>
  <si>
    <t xml:space="preserve">         - Other equity</t>
  </si>
  <si>
    <t xml:space="preserve">                         - حصص الملكية الأخرى</t>
  </si>
  <si>
    <t xml:space="preserve">                 ــ المطلوبات   </t>
  </si>
  <si>
    <t xml:space="preserve">           - Obligation on government</t>
  </si>
  <si>
    <t xml:space="preserve">                       - التزامات على الحكومة</t>
  </si>
  <si>
    <t xml:space="preserve">        - Loan disbursements</t>
  </si>
  <si>
    <t xml:space="preserve">                       - المسحوب من القروض                                 </t>
  </si>
  <si>
    <t xml:space="preserve">        - Amortization</t>
  </si>
  <si>
    <t xml:space="preserve">                       - التسديدات                                 </t>
  </si>
  <si>
    <t xml:space="preserve">        b- Private, net/ ODC's</t>
  </si>
  <si>
    <t xml:space="preserve">            ب- صافي الاستثمار لشركات الايداع الاخرى                                          (الموجودات - المطلوبات ) </t>
  </si>
  <si>
    <t xml:space="preserve">              ــ Assets</t>
  </si>
  <si>
    <t xml:space="preserve">                 ــ الموجودات </t>
  </si>
  <si>
    <t xml:space="preserve">              ــ Liabilites</t>
  </si>
  <si>
    <t xml:space="preserve">                 ــ المطلوبات </t>
  </si>
  <si>
    <t xml:space="preserve">     c- Forign Deposites,net /Other Sectores</t>
  </si>
  <si>
    <t>191.0</t>
  </si>
  <si>
    <t xml:space="preserve">           ج- صافي الودائع في الخارج / قطاعات اخرى</t>
  </si>
  <si>
    <t xml:space="preserve">    4-Reserve assets</t>
  </si>
  <si>
    <t xml:space="preserve">    4- الاصول الاحتياطية</t>
  </si>
  <si>
    <t xml:space="preserve">          - Central bank </t>
  </si>
  <si>
    <t xml:space="preserve">                      - البنك المركزي </t>
  </si>
  <si>
    <t xml:space="preserve">       - Reserves </t>
  </si>
  <si>
    <t xml:space="preserve">                      - الإحتياطيات </t>
  </si>
  <si>
    <t xml:space="preserve">       - Reserve Assets     </t>
  </si>
  <si>
    <t xml:space="preserve">                      - الموجودات الاحتياطية </t>
  </si>
  <si>
    <t xml:space="preserve">             a-Monetary Gold</t>
  </si>
  <si>
    <t xml:space="preserve">                           أ- الذهب النقدي </t>
  </si>
  <si>
    <t xml:space="preserve">             b-Special Drawing Rights</t>
  </si>
  <si>
    <t xml:space="preserve">                          ب- حقوق السحب الخاص</t>
  </si>
  <si>
    <t xml:space="preserve">             c-Reserve Position in the Fund</t>
  </si>
  <si>
    <t xml:space="preserve">                          ج- وضع الاحتياطي لدى الصندوق</t>
  </si>
  <si>
    <t xml:space="preserve">             d-Foreign Assets</t>
  </si>
  <si>
    <t xml:space="preserve">                           د- الموجودات الاجنبية </t>
  </si>
  <si>
    <t xml:space="preserve">                      1- Currency and Deposites</t>
  </si>
  <si>
    <t xml:space="preserve">                               1- العملة والودائع </t>
  </si>
  <si>
    <t xml:space="preserve">                       ــWith Monetary Authorties 
                            </t>
  </si>
  <si>
    <t xml:space="preserve">                                   ــ لدى السلطات النقدية </t>
  </si>
  <si>
    <t xml:space="preserve">                       ــWith banks 
                            </t>
  </si>
  <si>
    <t xml:space="preserve">                                   ــ لدى البنوك الخارجية</t>
  </si>
  <si>
    <t xml:space="preserve">                      2- Securities</t>
  </si>
  <si>
    <t xml:space="preserve">                               2- الاوراق الماليـــــة</t>
  </si>
  <si>
    <t xml:space="preserve">            Equitiesــ                       </t>
  </si>
  <si>
    <t xml:space="preserve">                                   ــ سندات الملكية</t>
  </si>
  <si>
    <t xml:space="preserve">            bonds &amp; notesــ                       </t>
  </si>
  <si>
    <t xml:space="preserve">                                   ــ سندات وإذونات</t>
  </si>
  <si>
    <t xml:space="preserve">                            ــ Money Market  Instrument\Financtial /                                  Derivatives,net   </t>
  </si>
  <si>
    <t xml:space="preserve">                                   ــ ادوات السوق النقدية / صافي المشتقات                                                                        المالية </t>
  </si>
  <si>
    <t xml:space="preserve">                      3-Other Cliams</t>
  </si>
  <si>
    <t xml:space="preserve">                             3-المستحقات الاخرى </t>
  </si>
  <si>
    <t>Fourth- Errors and omissions Net:                            Financial Account-(current  account+Capital Account)</t>
  </si>
  <si>
    <t>رابعا - صافي السهو والخطأ                                                           الحساب المالي -(الحساب الجاري+الحساب الراسمالي)</t>
  </si>
  <si>
    <t xml:space="preserve">Source : Central Bank Of Iraq \ Statistical and Research Department \ Balance Of Payments  and  External Trade Division.                </t>
  </si>
  <si>
    <t>المصدر: البنك المركزي العراقي /دائرة الاحصاء والابحاث/  قسم  ميزان  المدفوعات والتجارة الخارجية</t>
  </si>
  <si>
    <t xml:space="preserve"> ميزان المدفوعات العراقي للفصل الثاني 2019 حسب منهجية الطبعة السادسة </t>
  </si>
  <si>
    <t>IRAQI BALANCE OF PAYMENTS (BPM6) Q2  2019</t>
  </si>
  <si>
    <t>(مليون دولار)</t>
  </si>
  <si>
    <t xml:space="preserve">          Exports</t>
  </si>
  <si>
    <t xml:space="preserve">             الصادرات</t>
  </si>
  <si>
    <t>**Includes the costs of shipment &amp; insurance detucted from imports value CIF (2220.9) million US $</t>
  </si>
  <si>
    <t>**: تتضمن  تكاليف الشحن والتامين المستقطعة من قيمة الاستيرادات سيف البالغة (2220.9) مليون دولار</t>
  </si>
  <si>
    <t xml:space="preserve"> ميزان المدفوعات العراقي للفصل الثاني  2019 حسب منهجية الطبعة السادسة </t>
  </si>
  <si>
    <t>IRAQI BALANCE OF PAYMENTS  (BPM6) Q2  2019</t>
  </si>
  <si>
    <t xml:space="preserve">                                   ــ ادوات السوق النقدية / صافي المشتقات  المالية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</si>
</sst>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-* #,##0.00_-;_-* #,##0.00\-;_-* &quot;-&quot;??_-;_-@_-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theme="3" tint="0.39997558519241921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/>
  </cellStyleXfs>
  <cellXfs count="83">
    <xf numFmtId="0" fontId="0" fillId="0" borderId="0" xfId="0"/>
    <xf numFmtId="14" fontId="2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2" applyFont="1" applyBorder="1" applyAlignment="1">
      <alignment horizontal="left"/>
    </xf>
    <xf numFmtId="0" fontId="6" fillId="0" borderId="1" xfId="2" applyFont="1" applyBorder="1" applyAlignment="1">
      <alignment horizontal="center" wrapText="1"/>
    </xf>
    <xf numFmtId="0" fontId="7" fillId="0" borderId="0" xfId="0" applyFont="1"/>
    <xf numFmtId="0" fontId="5" fillId="0" borderId="2" xfId="2" applyFont="1" applyFill="1" applyBorder="1"/>
    <xf numFmtId="0" fontId="6" fillId="0" borderId="2" xfId="2" applyFont="1" applyFill="1" applyBorder="1" applyAlignment="1">
      <alignment horizontal="center"/>
    </xf>
    <xf numFmtId="0" fontId="5" fillId="0" borderId="2" xfId="0" applyFont="1" applyFill="1" applyBorder="1" applyAlignment="1">
      <alignment horizontal="right"/>
    </xf>
    <xf numFmtId="0" fontId="6" fillId="0" borderId="2" xfId="2" applyFont="1" applyFill="1" applyBorder="1"/>
    <xf numFmtId="164" fontId="5" fillId="0" borderId="2" xfId="2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right" readingOrder="2"/>
    </xf>
    <xf numFmtId="3" fontId="5" fillId="0" borderId="2" xfId="2" applyNumberFormat="1" applyFont="1" applyFill="1" applyBorder="1" applyAlignment="1">
      <alignment horizontal="left" indent="1"/>
    </xf>
    <xf numFmtId="0" fontId="5" fillId="0" borderId="2" xfId="0" applyFont="1" applyFill="1" applyBorder="1"/>
    <xf numFmtId="3" fontId="5" fillId="0" borderId="2" xfId="2" applyNumberFormat="1" applyFont="1" applyFill="1" applyBorder="1" applyAlignment="1">
      <alignment horizontal="left" readingOrder="1"/>
    </xf>
    <xf numFmtId="49" fontId="5" fillId="0" borderId="2" xfId="0" applyNumberFormat="1" applyFont="1" applyFill="1" applyBorder="1" applyAlignment="1">
      <alignment horizontal="right" readingOrder="2"/>
    </xf>
    <xf numFmtId="3" fontId="5" fillId="0" borderId="2" xfId="2" applyNumberFormat="1" applyFont="1" applyFill="1" applyBorder="1" applyAlignment="1">
      <alignment horizontal="left" wrapText="1" readingOrder="1"/>
    </xf>
    <xf numFmtId="3" fontId="5" fillId="0" borderId="2" xfId="2" applyNumberFormat="1" applyFont="1" applyFill="1" applyBorder="1" applyAlignment="1"/>
    <xf numFmtId="0" fontId="5" fillId="0" borderId="2" xfId="0" applyFont="1" applyFill="1" applyBorder="1" applyAlignment="1">
      <alignment horizontal="right" readingOrder="2"/>
    </xf>
    <xf numFmtId="3" fontId="5" fillId="0" borderId="2" xfId="2" applyNumberFormat="1" applyFont="1" applyFill="1" applyBorder="1" applyAlignment="1">
      <alignment horizontal="left"/>
    </xf>
    <xf numFmtId="3" fontId="5" fillId="0" borderId="2" xfId="2" applyNumberFormat="1" applyFont="1" applyFill="1" applyBorder="1" applyAlignment="1">
      <alignment horizontal="left" indent="3"/>
    </xf>
    <xf numFmtId="0" fontId="5" fillId="0" borderId="2" xfId="2" applyFont="1" applyFill="1" applyBorder="1" applyAlignment="1">
      <alignment horizontal="left" indent="1"/>
    </xf>
    <xf numFmtId="0" fontId="5" fillId="0" borderId="2" xfId="0" applyFont="1" applyFill="1" applyBorder="1" applyAlignment="1"/>
    <xf numFmtId="0" fontId="5" fillId="0" borderId="2" xfId="2" applyFont="1" applyFill="1" applyBorder="1" applyAlignment="1">
      <alignment horizontal="left" indent="2" readingOrder="1"/>
    </xf>
    <xf numFmtId="0" fontId="5" fillId="0" borderId="2" xfId="2" applyFont="1" applyFill="1" applyBorder="1" applyAlignment="1">
      <alignment horizontal="left" indent="2"/>
    </xf>
    <xf numFmtId="3" fontId="5" fillId="0" borderId="2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 wrapText="1" readingOrder="1"/>
    </xf>
    <xf numFmtId="0" fontId="4" fillId="0" borderId="0" xfId="0" applyFont="1" applyFill="1" applyAlignment="1">
      <alignment horizontal="right" readingOrder="2"/>
    </xf>
    <xf numFmtId="0" fontId="8" fillId="0" borderId="0" xfId="0" applyFont="1" applyAlignment="1">
      <alignment wrapText="1"/>
    </xf>
    <xf numFmtId="0" fontId="4" fillId="0" borderId="0" xfId="0" applyFont="1" applyFill="1"/>
    <xf numFmtId="0" fontId="8" fillId="0" borderId="0" xfId="0" applyFont="1" applyFill="1" applyAlignment="1">
      <alignment horizontal="right" wrapText="1" readingOrder="2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Fill="1"/>
    <xf numFmtId="0" fontId="3" fillId="0" borderId="0" xfId="0" applyFont="1" applyAlignment="1">
      <alignment horizontal="center"/>
    </xf>
    <xf numFmtId="0" fontId="5" fillId="0" borderId="0" xfId="2" applyFont="1" applyFill="1" applyBorder="1" applyAlignment="1">
      <alignment horizontal="left"/>
    </xf>
    <xf numFmtId="0" fontId="6" fillId="0" borderId="0" xfId="2" applyFont="1" applyBorder="1" applyAlignment="1">
      <alignment horizontal="center" wrapText="1"/>
    </xf>
    <xf numFmtId="2" fontId="6" fillId="0" borderId="2" xfId="2" applyNumberFormat="1" applyFont="1" applyFill="1" applyBorder="1"/>
    <xf numFmtId="2" fontId="6" fillId="0" borderId="2" xfId="2" applyNumberFormat="1" applyFont="1" applyFill="1" applyBorder="1" applyAlignment="1">
      <alignment horizontal="left" indent="1"/>
    </xf>
    <xf numFmtId="164" fontId="7" fillId="0" borderId="0" xfId="0" applyNumberFormat="1" applyFont="1" applyFill="1" applyAlignment="1">
      <alignment horizontal="center"/>
    </xf>
    <xf numFmtId="164" fontId="5" fillId="0" borderId="2" xfId="1" applyNumberFormat="1" applyFont="1" applyFill="1" applyBorder="1" applyAlignment="1">
      <alignment horizontal="center"/>
    </xf>
    <xf numFmtId="2" fontId="5" fillId="0" borderId="2" xfId="2" applyNumberFormat="1" applyFont="1" applyFill="1" applyBorder="1" applyAlignment="1">
      <alignment horizontal="left" indent="1" readingOrder="1"/>
    </xf>
    <xf numFmtId="2" fontId="5" fillId="0" borderId="2" xfId="2" applyNumberFormat="1" applyFont="1" applyFill="1" applyBorder="1" applyAlignment="1">
      <alignment horizontal="left" indent="1"/>
    </xf>
    <xf numFmtId="2" fontId="5" fillId="0" borderId="2" xfId="2" applyNumberFormat="1" applyFont="1" applyFill="1" applyBorder="1" applyAlignment="1">
      <alignment horizontal="left"/>
    </xf>
    <xf numFmtId="2" fontId="6" fillId="0" borderId="2" xfId="2" applyNumberFormat="1" applyFont="1" applyFill="1" applyBorder="1" applyAlignment="1">
      <alignment horizontal="left" indent="2"/>
    </xf>
    <xf numFmtId="0" fontId="6" fillId="0" borderId="2" xfId="0" applyFont="1" applyFill="1" applyBorder="1"/>
    <xf numFmtId="49" fontId="0" fillId="0" borderId="0" xfId="0" applyNumberFormat="1"/>
    <xf numFmtId="2" fontId="5" fillId="0" borderId="2" xfId="2" applyNumberFormat="1" applyFont="1" applyFill="1" applyBorder="1" applyAlignment="1">
      <alignment horizontal="left" indent="4"/>
    </xf>
    <xf numFmtId="2" fontId="5" fillId="0" borderId="2" xfId="2" applyNumberFormat="1" applyFont="1" applyFill="1" applyBorder="1" applyAlignment="1">
      <alignment horizontal="left" vertical="center" indent="4"/>
    </xf>
    <xf numFmtId="0" fontId="5" fillId="0" borderId="2" xfId="2" applyFont="1" applyFill="1" applyBorder="1" applyAlignment="1">
      <alignment horizontal="center"/>
    </xf>
    <xf numFmtId="164" fontId="0" fillId="0" borderId="0" xfId="0" applyNumberFormat="1"/>
    <xf numFmtId="2" fontId="5" fillId="0" borderId="2" xfId="2" applyNumberFormat="1" applyFont="1" applyFill="1" applyBorder="1" applyAlignment="1">
      <alignment horizontal="left" indent="3"/>
    </xf>
    <xf numFmtId="2" fontId="6" fillId="0" borderId="2" xfId="2" applyNumberFormat="1" applyFont="1" applyFill="1" applyBorder="1" applyAlignment="1">
      <alignment horizontal="left" vertical="center" indent="2"/>
    </xf>
    <xf numFmtId="0" fontId="6" fillId="0" borderId="2" xfId="0" applyFont="1" applyFill="1" applyBorder="1" applyAlignment="1">
      <alignment wrapText="1"/>
    </xf>
    <xf numFmtId="2" fontId="6" fillId="0" borderId="2" xfId="2" applyNumberFormat="1" applyFont="1" applyFill="1" applyBorder="1" applyAlignment="1">
      <alignment horizontal="left" indent="3"/>
    </xf>
    <xf numFmtId="49" fontId="5" fillId="0" borderId="2" xfId="2" applyNumberFormat="1" applyFont="1" applyFill="1" applyBorder="1" applyAlignment="1">
      <alignment horizontal="center"/>
    </xf>
    <xf numFmtId="2" fontId="6" fillId="0" borderId="2" xfId="2" applyNumberFormat="1" applyFont="1" applyFill="1" applyBorder="1" applyAlignment="1">
      <alignment horizontal="left"/>
    </xf>
    <xf numFmtId="2" fontId="5" fillId="0" borderId="2" xfId="2" applyNumberFormat="1" applyFont="1" applyFill="1" applyBorder="1" applyAlignment="1">
      <alignment horizontal="left" indent="2"/>
    </xf>
    <xf numFmtId="2" fontId="10" fillId="0" borderId="2" xfId="2" applyNumberFormat="1" applyFont="1" applyFill="1" applyBorder="1" applyAlignment="1">
      <alignment horizontal="left" indent="2"/>
    </xf>
    <xf numFmtId="164" fontId="10" fillId="0" borderId="2" xfId="2" applyNumberFormat="1" applyFont="1" applyFill="1" applyBorder="1" applyAlignment="1">
      <alignment horizontal="center"/>
    </xf>
    <xf numFmtId="0" fontId="10" fillId="0" borderId="2" xfId="0" applyFont="1" applyFill="1" applyBorder="1"/>
    <xf numFmtId="0" fontId="11" fillId="0" borderId="2" xfId="0" applyFont="1" applyFill="1" applyBorder="1"/>
    <xf numFmtId="0" fontId="11" fillId="0" borderId="2" xfId="0" applyFont="1" applyFill="1" applyBorder="1" applyAlignment="1">
      <alignment horizontal="right" readingOrder="2"/>
    </xf>
    <xf numFmtId="2" fontId="5" fillId="0" borderId="2" xfId="2" applyNumberFormat="1" applyFont="1" applyFill="1" applyBorder="1" applyAlignment="1">
      <alignment horizontal="left" indent="2" readingOrder="1"/>
    </xf>
    <xf numFmtId="2" fontId="5" fillId="0" borderId="2" xfId="2" applyNumberFormat="1" applyFont="1" applyFill="1" applyBorder="1" applyAlignment="1">
      <alignment horizontal="left" indent="2" readingOrder="2"/>
    </xf>
    <xf numFmtId="2" fontId="5" fillId="0" borderId="2" xfId="2" applyNumberFormat="1" applyFont="1" applyFill="1" applyBorder="1" applyAlignment="1">
      <alignment horizontal="left" vertical="center" wrapText="1" readingOrder="1"/>
    </xf>
    <xf numFmtId="0" fontId="5" fillId="0" borderId="2" xfId="0" applyFont="1" applyFill="1" applyBorder="1" applyAlignment="1">
      <alignment horizontal="right" wrapText="1"/>
    </xf>
    <xf numFmtId="2" fontId="6" fillId="0" borderId="2" xfId="2" applyNumberFormat="1" applyFont="1" applyFill="1" applyBorder="1" applyAlignment="1">
      <alignment wrapText="1"/>
    </xf>
    <xf numFmtId="164" fontId="5" fillId="0" borderId="3" xfId="2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 vertical="top" wrapText="1"/>
    </xf>
    <xf numFmtId="0" fontId="4" fillId="0" borderId="0" xfId="0" quotePrefix="1" applyFont="1" applyFill="1" applyAlignment="1">
      <alignment horizontal="left" wrapText="1" readingOrder="1"/>
    </xf>
    <xf numFmtId="0" fontId="7" fillId="0" borderId="0" xfId="0" applyFont="1" applyAlignment="1">
      <alignment wrapText="1"/>
    </xf>
    <xf numFmtId="0" fontId="3" fillId="0" borderId="0" xfId="0" quotePrefix="1" applyFont="1" applyBorder="1" applyAlignment="1">
      <alignment horizontal="center"/>
    </xf>
    <xf numFmtId="0" fontId="12" fillId="0" borderId="0" xfId="2" applyFont="1" applyBorder="1" applyAlignment="1">
      <alignment horizontal="left"/>
    </xf>
    <xf numFmtId="0" fontId="12" fillId="0" borderId="0" xfId="2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3" fontId="5" fillId="0" borderId="2" xfId="2" applyNumberFormat="1" applyFont="1" applyFill="1" applyBorder="1" applyAlignment="1">
      <alignment horizontal="center" wrapText="1"/>
    </xf>
    <xf numFmtId="0" fontId="5" fillId="0" borderId="2" xfId="2" applyFont="1" applyFill="1" applyBorder="1" applyAlignment="1">
      <alignment horizontal="left" wrapText="1" readingOrder="1"/>
    </xf>
    <xf numFmtId="3" fontId="5" fillId="0" borderId="2" xfId="2" applyNumberFormat="1" applyFont="1" applyFill="1" applyBorder="1" applyAlignment="1">
      <alignment horizontal="left" wrapText="1"/>
    </xf>
    <xf numFmtId="0" fontId="3" fillId="0" borderId="0" xfId="0" applyFont="1"/>
    <xf numFmtId="0" fontId="12" fillId="0" borderId="0" xfId="2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6" fontId="5" fillId="0" borderId="2" xfId="2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DMSDR1S-1962146-v1-IRAQ  Analysis of Balance of Payment for the Years (1988-200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27"/>
  <sheetViews>
    <sheetView tabSelected="1" workbookViewId="0">
      <selection activeCell="D3" sqref="D3"/>
    </sheetView>
  </sheetViews>
  <sheetFormatPr defaultRowHeight="15" x14ac:dyDescent="0.25"/>
  <cols>
    <col min="1" max="1" width="40" customWidth="1"/>
    <col min="2" max="2" width="19.7109375" customWidth="1"/>
    <col min="3" max="3" width="49.42578125" customWidth="1"/>
  </cols>
  <sheetData>
    <row r="4" spans="1:3" x14ac:dyDescent="0.25">
      <c r="B4" s="1"/>
    </row>
    <row r="6" spans="1:3" ht="18.75" x14ac:dyDescent="0.3">
      <c r="A6" s="2" t="s">
        <v>0</v>
      </c>
      <c r="B6" s="2"/>
      <c r="C6" s="2"/>
    </row>
    <row r="7" spans="1:3" ht="18.75" x14ac:dyDescent="0.3">
      <c r="A7" s="2" t="s">
        <v>1</v>
      </c>
      <c r="B7" s="2"/>
      <c r="C7" s="2"/>
    </row>
    <row r="8" spans="1:3" ht="15.75" x14ac:dyDescent="0.25">
      <c r="A8" s="3" t="s">
        <v>2</v>
      </c>
      <c r="B8" s="4"/>
      <c r="C8" s="5" t="s">
        <v>3</v>
      </c>
    </row>
    <row r="9" spans="1:3" ht="15.75" x14ac:dyDescent="0.25">
      <c r="A9" s="6" t="s">
        <v>4</v>
      </c>
      <c r="B9" s="7" t="s">
        <v>5</v>
      </c>
      <c r="C9" s="8" t="s">
        <v>6</v>
      </c>
    </row>
    <row r="10" spans="1:3" ht="15.75" x14ac:dyDescent="0.25">
      <c r="A10" s="9" t="s">
        <v>7</v>
      </c>
      <c r="B10" s="10">
        <f>B11+B31+B34+B41</f>
        <v>5132.3</v>
      </c>
      <c r="C10" s="11" t="s">
        <v>8</v>
      </c>
    </row>
    <row r="11" spans="1:3" ht="15.75" x14ac:dyDescent="0.25">
      <c r="A11" s="6" t="s">
        <v>9</v>
      </c>
      <c r="B11" s="10">
        <f>B12-B20</f>
        <v>8931.4</v>
      </c>
      <c r="C11" s="11" t="s">
        <v>10</v>
      </c>
    </row>
    <row r="12" spans="1:3" ht="15.75" x14ac:dyDescent="0.25">
      <c r="A12" s="12" t="s">
        <v>11</v>
      </c>
      <c r="B12" s="10">
        <f>B13+B16+B19</f>
        <v>19547</v>
      </c>
      <c r="C12" s="13" t="s">
        <v>12</v>
      </c>
    </row>
    <row r="13" spans="1:3" ht="15.75" x14ac:dyDescent="0.25">
      <c r="A13" s="14" t="s">
        <v>13</v>
      </c>
      <c r="B13" s="10">
        <f>B14+B15</f>
        <v>18819.900000000001</v>
      </c>
      <c r="C13" s="15" t="s">
        <v>14</v>
      </c>
    </row>
    <row r="14" spans="1:3" ht="15.75" x14ac:dyDescent="0.25">
      <c r="A14" s="14" t="s">
        <v>15</v>
      </c>
      <c r="B14" s="10">
        <v>18819.900000000001</v>
      </c>
      <c r="C14" s="15" t="s">
        <v>16</v>
      </c>
    </row>
    <row r="15" spans="1:3" ht="15.75" x14ac:dyDescent="0.25">
      <c r="A15" s="14" t="s">
        <v>17</v>
      </c>
      <c r="B15" s="10">
        <v>0</v>
      </c>
      <c r="C15" s="15" t="s">
        <v>18</v>
      </c>
    </row>
    <row r="16" spans="1:3" ht="15.75" x14ac:dyDescent="0.25">
      <c r="A16" s="14" t="s">
        <v>19</v>
      </c>
      <c r="B16" s="10">
        <f>B17+B18</f>
        <v>617.6</v>
      </c>
      <c r="C16" s="15" t="s">
        <v>20</v>
      </c>
    </row>
    <row r="17" spans="1:3" ht="15.75" x14ac:dyDescent="0.25">
      <c r="A17" s="14" t="s">
        <v>21</v>
      </c>
      <c r="B17" s="10">
        <f>160.6+456.1</f>
        <v>616.70000000000005</v>
      </c>
      <c r="C17" s="15" t="s">
        <v>22</v>
      </c>
    </row>
    <row r="18" spans="1:3" ht="15.75" x14ac:dyDescent="0.25">
      <c r="A18" s="14" t="s">
        <v>17</v>
      </c>
      <c r="B18" s="10">
        <f>0.9</f>
        <v>0.9</v>
      </c>
      <c r="C18" s="15" t="s">
        <v>18</v>
      </c>
    </row>
    <row r="19" spans="1:3" ht="20.25" customHeight="1" x14ac:dyDescent="0.25">
      <c r="A19" s="16" t="s">
        <v>23</v>
      </c>
      <c r="B19" s="10">
        <v>109.5</v>
      </c>
      <c r="C19" s="15" t="s">
        <v>24</v>
      </c>
    </row>
    <row r="20" spans="1:3" ht="15.75" x14ac:dyDescent="0.25">
      <c r="A20" s="12" t="s">
        <v>25</v>
      </c>
      <c r="B20" s="10">
        <f>B21+B27</f>
        <v>10615.6</v>
      </c>
      <c r="C20" s="13" t="s">
        <v>26</v>
      </c>
    </row>
    <row r="21" spans="1:3" ht="15.75" x14ac:dyDescent="0.25">
      <c r="A21" s="17" t="s">
        <v>27</v>
      </c>
      <c r="B21" s="10">
        <f>B22+B23+B24+B25+B26</f>
        <v>1860.6000000000001</v>
      </c>
      <c r="C21" s="18" t="s">
        <v>28</v>
      </c>
    </row>
    <row r="22" spans="1:3" ht="15.75" x14ac:dyDescent="0.25">
      <c r="A22" s="19" t="s">
        <v>29</v>
      </c>
      <c r="B22" s="10">
        <v>864.9</v>
      </c>
      <c r="C22" s="13" t="s">
        <v>30</v>
      </c>
    </row>
    <row r="23" spans="1:3" ht="15.75" x14ac:dyDescent="0.25">
      <c r="A23" s="19" t="s">
        <v>31</v>
      </c>
      <c r="B23" s="10">
        <v>331.8</v>
      </c>
      <c r="C23" s="13" t="s">
        <v>32</v>
      </c>
    </row>
    <row r="24" spans="1:3" ht="15.75" x14ac:dyDescent="0.25">
      <c r="A24" s="17" t="s">
        <v>33</v>
      </c>
      <c r="B24" s="10">
        <v>620.6</v>
      </c>
      <c r="C24" s="13" t="s">
        <v>34</v>
      </c>
    </row>
    <row r="25" spans="1:3" ht="15.75" x14ac:dyDescent="0.25">
      <c r="A25" s="17" t="s">
        <v>35</v>
      </c>
      <c r="B25" s="10">
        <v>41.3</v>
      </c>
      <c r="C25" s="13" t="s">
        <v>36</v>
      </c>
    </row>
    <row r="26" spans="1:3" ht="15.75" x14ac:dyDescent="0.25">
      <c r="A26" s="17" t="s">
        <v>37</v>
      </c>
      <c r="B26" s="10">
        <v>2</v>
      </c>
      <c r="C26" s="13" t="s">
        <v>38</v>
      </c>
    </row>
    <row r="27" spans="1:3" ht="15.75" x14ac:dyDescent="0.25">
      <c r="A27" s="17" t="s">
        <v>39</v>
      </c>
      <c r="B27" s="10">
        <f>B28+B29+B30</f>
        <v>8755</v>
      </c>
      <c r="C27" s="18" t="s">
        <v>40</v>
      </c>
    </row>
    <row r="28" spans="1:3" ht="15.75" x14ac:dyDescent="0.25">
      <c r="A28" s="20" t="s">
        <v>41</v>
      </c>
      <c r="B28" s="10">
        <v>2188.8000000000002</v>
      </c>
      <c r="C28" s="13" t="s">
        <v>42</v>
      </c>
    </row>
    <row r="29" spans="1:3" ht="15.75" x14ac:dyDescent="0.25">
      <c r="A29" s="20" t="s">
        <v>43</v>
      </c>
      <c r="B29" s="10">
        <v>6566.2</v>
      </c>
      <c r="C29" s="13" t="s">
        <v>44</v>
      </c>
    </row>
    <row r="30" spans="1:3" ht="15.75" x14ac:dyDescent="0.25">
      <c r="A30" s="20" t="s">
        <v>45</v>
      </c>
      <c r="B30" s="10">
        <v>0</v>
      </c>
      <c r="C30" s="13" t="s">
        <v>46</v>
      </c>
    </row>
    <row r="31" spans="1:3" ht="15.75" x14ac:dyDescent="0.25">
      <c r="A31" s="6" t="s">
        <v>47</v>
      </c>
      <c r="B31" s="10">
        <f>B32-B33</f>
        <v>-3719.4999999999991</v>
      </c>
      <c r="C31" s="11" t="s">
        <v>48</v>
      </c>
    </row>
    <row r="32" spans="1:3" ht="15.75" x14ac:dyDescent="0.25">
      <c r="A32" s="12" t="s">
        <v>49</v>
      </c>
      <c r="B32" s="10">
        <v>1425.5</v>
      </c>
      <c r="C32" s="13" t="s">
        <v>50</v>
      </c>
    </row>
    <row r="33" spans="1:3" ht="15.75" x14ac:dyDescent="0.25">
      <c r="A33" s="12" t="s">
        <v>51</v>
      </c>
      <c r="B33" s="10">
        <v>5144.9999999999991</v>
      </c>
      <c r="C33" s="8" t="s">
        <v>52</v>
      </c>
    </row>
    <row r="34" spans="1:3" ht="15.75" x14ac:dyDescent="0.25">
      <c r="A34" s="6" t="s">
        <v>53</v>
      </c>
      <c r="B34" s="10">
        <f>B35+B36</f>
        <v>-57</v>
      </c>
      <c r="C34" s="18" t="s">
        <v>54</v>
      </c>
    </row>
    <row r="35" spans="1:3" ht="15.75" x14ac:dyDescent="0.25">
      <c r="A35" s="21" t="s">
        <v>55</v>
      </c>
      <c r="B35" s="10">
        <v>1</v>
      </c>
      <c r="C35" s="22" t="s">
        <v>56</v>
      </c>
    </row>
    <row r="36" spans="1:3" ht="15.75" x14ac:dyDescent="0.25">
      <c r="A36" s="21" t="s">
        <v>57</v>
      </c>
      <c r="B36" s="10">
        <f>B37-B38</f>
        <v>-58</v>
      </c>
      <c r="C36" s="22" t="s">
        <v>58</v>
      </c>
    </row>
    <row r="37" spans="1:3" ht="15.75" x14ac:dyDescent="0.25">
      <c r="A37" s="23" t="s">
        <v>59</v>
      </c>
      <c r="B37" s="10">
        <v>403.8</v>
      </c>
      <c r="C37" s="22" t="s">
        <v>60</v>
      </c>
    </row>
    <row r="38" spans="1:3" ht="15.75" x14ac:dyDescent="0.25">
      <c r="A38" s="23" t="s">
        <v>61</v>
      </c>
      <c r="B38" s="10">
        <f>B39+B40</f>
        <v>461.8</v>
      </c>
      <c r="C38" s="22" t="s">
        <v>62</v>
      </c>
    </row>
    <row r="39" spans="1:3" ht="15.75" x14ac:dyDescent="0.25">
      <c r="A39" s="24" t="s">
        <v>63</v>
      </c>
      <c r="B39" s="10">
        <v>0</v>
      </c>
      <c r="C39" s="18" t="s">
        <v>64</v>
      </c>
    </row>
    <row r="40" spans="1:3" ht="15.75" x14ac:dyDescent="0.25">
      <c r="A40" s="24" t="s">
        <v>65</v>
      </c>
      <c r="B40" s="10">
        <v>461.8</v>
      </c>
      <c r="C40" s="18" t="s">
        <v>66</v>
      </c>
    </row>
    <row r="41" spans="1:3" ht="15.75" x14ac:dyDescent="0.25">
      <c r="A41" s="6" t="s">
        <v>67</v>
      </c>
      <c r="B41" s="10">
        <f>B42+B43</f>
        <v>-22.599999999999952</v>
      </c>
      <c r="C41" s="11" t="s">
        <v>68</v>
      </c>
    </row>
    <row r="42" spans="1:3" ht="15.75" x14ac:dyDescent="0.25">
      <c r="A42" s="21" t="s">
        <v>69</v>
      </c>
      <c r="B42" s="10">
        <v>-81.8</v>
      </c>
      <c r="C42" s="13" t="s">
        <v>70</v>
      </c>
    </row>
    <row r="43" spans="1:3" ht="15.75" x14ac:dyDescent="0.25">
      <c r="A43" s="21" t="s">
        <v>71</v>
      </c>
      <c r="B43" s="10">
        <f>B44-B47</f>
        <v>59.200000000000045</v>
      </c>
      <c r="C43" s="13" t="s">
        <v>72</v>
      </c>
    </row>
    <row r="44" spans="1:3" ht="15.75" x14ac:dyDescent="0.25">
      <c r="A44" s="23" t="s">
        <v>73</v>
      </c>
      <c r="B44" s="10">
        <f>B45+B46</f>
        <v>323.70000000000005</v>
      </c>
      <c r="C44" s="13" t="s">
        <v>74</v>
      </c>
    </row>
    <row r="45" spans="1:3" ht="15.75" x14ac:dyDescent="0.25">
      <c r="A45" s="25" t="s">
        <v>75</v>
      </c>
      <c r="B45" s="10">
        <v>313.10000000000002</v>
      </c>
      <c r="C45" s="22" t="s">
        <v>76</v>
      </c>
    </row>
    <row r="46" spans="1:3" ht="15.75" x14ac:dyDescent="0.25">
      <c r="A46" s="25" t="s">
        <v>77</v>
      </c>
      <c r="B46" s="10">
        <v>10.6</v>
      </c>
      <c r="C46" s="18" t="s">
        <v>78</v>
      </c>
    </row>
    <row r="47" spans="1:3" ht="15.75" x14ac:dyDescent="0.25">
      <c r="A47" s="23" t="s">
        <v>79</v>
      </c>
      <c r="B47" s="10">
        <f>B48+B49</f>
        <v>264.5</v>
      </c>
      <c r="C47" s="13" t="s">
        <v>80</v>
      </c>
    </row>
    <row r="48" spans="1:3" ht="15.75" x14ac:dyDescent="0.25">
      <c r="A48" s="25" t="s">
        <v>81</v>
      </c>
      <c r="B48" s="10">
        <v>0</v>
      </c>
      <c r="C48" s="22" t="s">
        <v>82</v>
      </c>
    </row>
    <row r="49" spans="1:4" ht="15.75" x14ac:dyDescent="0.25">
      <c r="A49" s="25" t="s">
        <v>83</v>
      </c>
      <c r="B49" s="10">
        <v>264.5</v>
      </c>
      <c r="C49" s="18" t="s">
        <v>84</v>
      </c>
    </row>
    <row r="50" spans="1:4" ht="15.75" x14ac:dyDescent="0.25">
      <c r="A50" s="20" t="s">
        <v>85</v>
      </c>
      <c r="B50" s="10">
        <v>240</v>
      </c>
      <c r="C50" s="13" t="s">
        <v>86</v>
      </c>
    </row>
    <row r="51" spans="1:4" ht="15.75" x14ac:dyDescent="0.25">
      <c r="A51" s="20" t="s">
        <v>87</v>
      </c>
      <c r="B51" s="10">
        <v>24.5</v>
      </c>
      <c r="C51" s="13" t="s">
        <v>88</v>
      </c>
    </row>
    <row r="52" spans="1:4" ht="21.75" customHeight="1" x14ac:dyDescent="0.25">
      <c r="A52" s="26" t="s">
        <v>89</v>
      </c>
      <c r="B52" s="5"/>
      <c r="C52" s="27" t="s">
        <v>90</v>
      </c>
    </row>
    <row r="53" spans="1:4" ht="29.25" customHeight="1" x14ac:dyDescent="0.25">
      <c r="A53" s="28" t="s">
        <v>91</v>
      </c>
      <c r="B53" s="29"/>
      <c r="C53" s="30" t="s">
        <v>92</v>
      </c>
    </row>
    <row r="54" spans="1:4" x14ac:dyDescent="0.25">
      <c r="A54" s="31" t="s">
        <v>93</v>
      </c>
      <c r="B54" s="32"/>
      <c r="C54" s="33" t="s">
        <v>94</v>
      </c>
    </row>
    <row r="56" spans="1:4" ht="18.75" x14ac:dyDescent="0.3">
      <c r="A56" s="2" t="s">
        <v>0</v>
      </c>
      <c r="B56" s="2"/>
      <c r="C56" s="2"/>
      <c r="D56" s="34"/>
    </row>
    <row r="57" spans="1:4" ht="18.75" x14ac:dyDescent="0.3">
      <c r="A57" s="2" t="s">
        <v>1</v>
      </c>
      <c r="B57" s="2"/>
      <c r="C57" s="2"/>
      <c r="D57" s="34"/>
    </row>
    <row r="58" spans="1:4" ht="15.75" x14ac:dyDescent="0.25">
      <c r="A58" s="35" t="s">
        <v>95</v>
      </c>
      <c r="B58" s="36"/>
      <c r="C58" s="5" t="s">
        <v>3</v>
      </c>
    </row>
    <row r="59" spans="1:4" ht="15.75" x14ac:dyDescent="0.25">
      <c r="A59" s="6" t="s">
        <v>4</v>
      </c>
      <c r="B59" s="7" t="s">
        <v>5</v>
      </c>
      <c r="C59" s="13" t="s">
        <v>96</v>
      </c>
    </row>
    <row r="60" spans="1:4" ht="15.75" x14ac:dyDescent="0.25">
      <c r="A60" s="9" t="s">
        <v>97</v>
      </c>
      <c r="B60" s="10">
        <f>B61-B62</f>
        <v>-2.2999999999999998</v>
      </c>
      <c r="C60" s="11" t="s">
        <v>98</v>
      </c>
    </row>
    <row r="61" spans="1:4" ht="15.75" x14ac:dyDescent="0.25">
      <c r="A61" s="6" t="s">
        <v>99</v>
      </c>
      <c r="B61" s="10">
        <v>0</v>
      </c>
      <c r="C61" s="13" t="s">
        <v>100</v>
      </c>
    </row>
    <row r="62" spans="1:4" ht="15.75" x14ac:dyDescent="0.25">
      <c r="A62" s="6" t="s">
        <v>101</v>
      </c>
      <c r="B62" s="10">
        <v>2.2999999999999998</v>
      </c>
      <c r="C62" s="8" t="s">
        <v>102</v>
      </c>
    </row>
    <row r="63" spans="1:4" ht="15.75" x14ac:dyDescent="0.25">
      <c r="A63" s="37" t="s">
        <v>103</v>
      </c>
      <c r="B63" s="10">
        <f>B64+B67+B82+B98</f>
        <v>4663.6000000000004</v>
      </c>
      <c r="C63" s="11" t="s">
        <v>104</v>
      </c>
    </row>
    <row r="64" spans="1:4" ht="15.75" x14ac:dyDescent="0.25">
      <c r="A64" s="38" t="s">
        <v>105</v>
      </c>
      <c r="B64" s="10">
        <f>B65-B66</f>
        <v>838.69999999999993</v>
      </c>
      <c r="C64" s="18" t="s">
        <v>106</v>
      </c>
    </row>
    <row r="65" spans="1:3" ht="15.75" x14ac:dyDescent="0.25">
      <c r="A65" s="6" t="s">
        <v>107</v>
      </c>
      <c r="B65" s="10">
        <v>42.9</v>
      </c>
      <c r="C65" s="18" t="s">
        <v>108</v>
      </c>
    </row>
    <row r="66" spans="1:3" ht="15.75" x14ac:dyDescent="0.25">
      <c r="A66" s="6" t="s">
        <v>109</v>
      </c>
      <c r="B66" s="39">
        <v>-795.8</v>
      </c>
      <c r="C66" s="18" t="s">
        <v>110</v>
      </c>
    </row>
    <row r="67" spans="1:3" ht="15.75" x14ac:dyDescent="0.25">
      <c r="A67" s="38" t="s">
        <v>111</v>
      </c>
      <c r="B67" s="40">
        <f>B68-B75</f>
        <v>-281.69999999999993</v>
      </c>
      <c r="C67" s="11" t="s">
        <v>112</v>
      </c>
    </row>
    <row r="68" spans="1:3" ht="15.75" x14ac:dyDescent="0.25">
      <c r="A68" s="41" t="s">
        <v>113</v>
      </c>
      <c r="B68" s="40">
        <f>B69+B72</f>
        <v>-283.09999999999991</v>
      </c>
      <c r="C68" s="18" t="s">
        <v>114</v>
      </c>
    </row>
    <row r="69" spans="1:3" ht="15.75" x14ac:dyDescent="0.25">
      <c r="A69" s="38" t="s">
        <v>115</v>
      </c>
      <c r="B69" s="40">
        <f>B70-B71</f>
        <v>-297.99999999999989</v>
      </c>
      <c r="C69" s="11" t="s">
        <v>116</v>
      </c>
    </row>
    <row r="70" spans="1:3" ht="15.75" x14ac:dyDescent="0.25">
      <c r="A70" s="42" t="s">
        <v>117</v>
      </c>
      <c r="B70" s="40">
        <v>987.6</v>
      </c>
      <c r="C70" s="18" t="s">
        <v>118</v>
      </c>
    </row>
    <row r="71" spans="1:3" ht="15.75" x14ac:dyDescent="0.25">
      <c r="A71" s="42" t="s">
        <v>119</v>
      </c>
      <c r="B71" s="40">
        <v>1285.5999999999999</v>
      </c>
      <c r="C71" s="18" t="s">
        <v>120</v>
      </c>
    </row>
    <row r="72" spans="1:3" ht="15.75" x14ac:dyDescent="0.25">
      <c r="A72" s="38" t="s">
        <v>121</v>
      </c>
      <c r="B72" s="40">
        <f>B73-B74</f>
        <v>14.9</v>
      </c>
      <c r="C72" s="11" t="s">
        <v>122</v>
      </c>
    </row>
    <row r="73" spans="1:3" ht="15.75" x14ac:dyDescent="0.25">
      <c r="A73" s="42" t="s">
        <v>123</v>
      </c>
      <c r="B73" s="40">
        <v>14.9</v>
      </c>
      <c r="C73" s="18" t="s">
        <v>118</v>
      </c>
    </row>
    <row r="74" spans="1:3" ht="15.75" x14ac:dyDescent="0.25">
      <c r="A74" s="42" t="s">
        <v>124</v>
      </c>
      <c r="B74" s="40">
        <v>0</v>
      </c>
      <c r="C74" s="18" t="s">
        <v>120</v>
      </c>
    </row>
    <row r="75" spans="1:3" ht="15.75" x14ac:dyDescent="0.25">
      <c r="A75" s="41" t="s">
        <v>125</v>
      </c>
      <c r="B75" s="40">
        <f>B76+B79</f>
        <v>-1.4</v>
      </c>
      <c r="C75" s="8" t="s">
        <v>126</v>
      </c>
    </row>
    <row r="76" spans="1:3" ht="15.75" x14ac:dyDescent="0.25">
      <c r="A76" s="42" t="s">
        <v>127</v>
      </c>
      <c r="B76" s="40">
        <f>B77-B78</f>
        <v>0</v>
      </c>
      <c r="C76" s="18" t="s">
        <v>116</v>
      </c>
    </row>
    <row r="77" spans="1:3" ht="15.75" x14ac:dyDescent="0.25">
      <c r="A77" s="42" t="s">
        <v>128</v>
      </c>
      <c r="B77" s="40">
        <v>0</v>
      </c>
      <c r="C77" s="18" t="s">
        <v>118</v>
      </c>
    </row>
    <row r="78" spans="1:3" ht="15.75" x14ac:dyDescent="0.25">
      <c r="A78" s="42" t="s">
        <v>124</v>
      </c>
      <c r="B78" s="40">
        <v>0</v>
      </c>
      <c r="C78" s="18" t="s">
        <v>120</v>
      </c>
    </row>
    <row r="79" spans="1:3" ht="15.75" x14ac:dyDescent="0.25">
      <c r="A79" s="43" t="s">
        <v>129</v>
      </c>
      <c r="B79" s="40">
        <f>B80-B81</f>
        <v>-1.4</v>
      </c>
      <c r="C79" s="18" t="s">
        <v>122</v>
      </c>
    </row>
    <row r="80" spans="1:3" ht="15.75" x14ac:dyDescent="0.25">
      <c r="A80" s="42" t="s">
        <v>128</v>
      </c>
      <c r="B80" s="40">
        <v>0.4</v>
      </c>
      <c r="C80" s="18" t="s">
        <v>130</v>
      </c>
    </row>
    <row r="81" spans="1:4" ht="15.75" x14ac:dyDescent="0.25">
      <c r="A81" s="42" t="s">
        <v>131</v>
      </c>
      <c r="B81" s="40">
        <v>1.8</v>
      </c>
      <c r="C81" s="18" t="s">
        <v>132</v>
      </c>
    </row>
    <row r="82" spans="1:4" ht="15.75" x14ac:dyDescent="0.25">
      <c r="A82" s="38" t="s">
        <v>133</v>
      </c>
      <c r="B82" s="10">
        <f>B83+B94+B97</f>
        <v>3360.8</v>
      </c>
      <c r="C82" s="18" t="s">
        <v>134</v>
      </c>
    </row>
    <row r="83" spans="1:4" ht="15.75" x14ac:dyDescent="0.25">
      <c r="A83" s="44" t="s">
        <v>135</v>
      </c>
      <c r="B83" s="10">
        <f>B84-B89</f>
        <v>1769.3999999999999</v>
      </c>
      <c r="C83" s="45" t="s">
        <v>136</v>
      </c>
    </row>
    <row r="84" spans="1:4" ht="15.75" x14ac:dyDescent="0.25">
      <c r="A84" s="41" t="s">
        <v>137</v>
      </c>
      <c r="B84" s="10">
        <f>B85+B86+B87+B88</f>
        <v>1285.0999999999999</v>
      </c>
      <c r="C84" s="18" t="s">
        <v>138</v>
      </c>
      <c r="D84" s="46"/>
    </row>
    <row r="85" spans="1:4" ht="15.75" x14ac:dyDescent="0.25">
      <c r="A85" s="47" t="s">
        <v>139</v>
      </c>
      <c r="B85" s="10">
        <v>0</v>
      </c>
      <c r="C85" s="18" t="s">
        <v>140</v>
      </c>
    </row>
    <row r="86" spans="1:4" ht="15.75" x14ac:dyDescent="0.25">
      <c r="A86" s="48" t="s">
        <v>141</v>
      </c>
      <c r="B86" s="49">
        <v>850.3</v>
      </c>
      <c r="C86" s="18" t="s">
        <v>142</v>
      </c>
    </row>
    <row r="87" spans="1:4" ht="15.75" x14ac:dyDescent="0.25">
      <c r="A87" s="47" t="s">
        <v>143</v>
      </c>
      <c r="B87" s="10">
        <v>434.8</v>
      </c>
      <c r="C87" s="18" t="s">
        <v>144</v>
      </c>
    </row>
    <row r="88" spans="1:4" ht="15.75" x14ac:dyDescent="0.25">
      <c r="A88" s="47" t="s">
        <v>145</v>
      </c>
      <c r="B88" s="10">
        <v>0</v>
      </c>
      <c r="C88" s="18" t="s">
        <v>146</v>
      </c>
    </row>
    <row r="89" spans="1:4" ht="15.75" x14ac:dyDescent="0.25">
      <c r="A89" s="41" t="s">
        <v>125</v>
      </c>
      <c r="B89" s="10">
        <f>B90+B91+B92+B93</f>
        <v>-484.3</v>
      </c>
      <c r="C89" s="8" t="s">
        <v>147</v>
      </c>
      <c r="D89" s="50"/>
    </row>
    <row r="90" spans="1:4" ht="15.75" x14ac:dyDescent="0.25">
      <c r="A90" s="51" t="s">
        <v>148</v>
      </c>
      <c r="B90" s="10">
        <v>-484.3</v>
      </c>
      <c r="C90" s="18" t="s">
        <v>149</v>
      </c>
    </row>
    <row r="91" spans="1:4" ht="15.75" x14ac:dyDescent="0.25">
      <c r="A91" s="47" t="s">
        <v>150</v>
      </c>
      <c r="B91" s="10">
        <v>0</v>
      </c>
      <c r="C91" s="18" t="s">
        <v>151</v>
      </c>
    </row>
    <row r="92" spans="1:4" ht="15.75" x14ac:dyDescent="0.25">
      <c r="A92" s="47" t="s">
        <v>152</v>
      </c>
      <c r="B92" s="10">
        <v>0</v>
      </c>
      <c r="C92" s="18" t="s">
        <v>153</v>
      </c>
    </row>
    <row r="93" spans="1:4" ht="15.75" x14ac:dyDescent="0.25">
      <c r="A93" s="47" t="s">
        <v>143</v>
      </c>
      <c r="B93" s="10">
        <v>0</v>
      </c>
      <c r="C93" s="18" t="s">
        <v>144</v>
      </c>
    </row>
    <row r="94" spans="1:4" ht="16.5" customHeight="1" x14ac:dyDescent="0.25">
      <c r="A94" s="52" t="s">
        <v>154</v>
      </c>
      <c r="B94" s="10">
        <f>B95-B96</f>
        <v>1400.4</v>
      </c>
      <c r="C94" s="53" t="s">
        <v>155</v>
      </c>
    </row>
    <row r="95" spans="1:4" ht="15.75" x14ac:dyDescent="0.25">
      <c r="A95" s="41" t="s">
        <v>156</v>
      </c>
      <c r="B95" s="10">
        <v>1248.9000000000001</v>
      </c>
      <c r="C95" s="13" t="s">
        <v>157</v>
      </c>
    </row>
    <row r="96" spans="1:4" ht="15.75" x14ac:dyDescent="0.25">
      <c r="A96" s="41" t="s">
        <v>158</v>
      </c>
      <c r="B96" s="10">
        <v>-151.5</v>
      </c>
      <c r="C96" s="13" t="s">
        <v>159</v>
      </c>
    </row>
    <row r="97" spans="1:3" ht="15.75" x14ac:dyDescent="0.25">
      <c r="A97" s="54" t="s">
        <v>160</v>
      </c>
      <c r="B97" s="55" t="s">
        <v>161</v>
      </c>
      <c r="C97" s="13" t="s">
        <v>162</v>
      </c>
    </row>
    <row r="98" spans="1:3" ht="15.75" x14ac:dyDescent="0.25">
      <c r="A98" s="56" t="s">
        <v>163</v>
      </c>
      <c r="B98" s="10">
        <f>B101</f>
        <v>745.80000000000007</v>
      </c>
      <c r="C98" s="11" t="s">
        <v>164</v>
      </c>
    </row>
    <row r="99" spans="1:3" ht="15.75" x14ac:dyDescent="0.25">
      <c r="A99" s="42" t="s">
        <v>165</v>
      </c>
      <c r="B99" s="10">
        <f>B100</f>
        <v>745.80000000000007</v>
      </c>
      <c r="C99" s="18" t="s">
        <v>166</v>
      </c>
    </row>
    <row r="100" spans="1:3" ht="15.75" x14ac:dyDescent="0.25">
      <c r="A100" s="57" t="s">
        <v>167</v>
      </c>
      <c r="B100" s="10">
        <f>B101</f>
        <v>745.80000000000007</v>
      </c>
      <c r="C100" s="18" t="s">
        <v>168</v>
      </c>
    </row>
    <row r="101" spans="1:3" ht="15.75" x14ac:dyDescent="0.25">
      <c r="A101" s="57" t="s">
        <v>169</v>
      </c>
      <c r="B101" s="10">
        <f>B102+B103+B104+B105</f>
        <v>745.80000000000007</v>
      </c>
      <c r="C101" s="18" t="s">
        <v>170</v>
      </c>
    </row>
    <row r="102" spans="1:3" ht="15.75" x14ac:dyDescent="0.25">
      <c r="A102" s="58" t="s">
        <v>171</v>
      </c>
      <c r="B102" s="59">
        <v>0</v>
      </c>
      <c r="C102" s="60" t="s">
        <v>172</v>
      </c>
    </row>
    <row r="103" spans="1:3" ht="15.75" x14ac:dyDescent="0.25">
      <c r="A103" s="58" t="s">
        <v>173</v>
      </c>
      <c r="B103" s="59">
        <v>-1.9</v>
      </c>
      <c r="C103" s="60" t="s">
        <v>174</v>
      </c>
    </row>
    <row r="104" spans="1:3" ht="15.75" x14ac:dyDescent="0.25">
      <c r="A104" s="58" t="s">
        <v>175</v>
      </c>
      <c r="B104" s="59">
        <v>0</v>
      </c>
      <c r="C104" s="60" t="s">
        <v>176</v>
      </c>
    </row>
    <row r="105" spans="1:3" ht="15.75" x14ac:dyDescent="0.25">
      <c r="A105" s="58" t="s">
        <v>177</v>
      </c>
      <c r="B105" s="59">
        <f>B106+B109+B113</f>
        <v>747.7</v>
      </c>
      <c r="C105" s="60" t="s">
        <v>178</v>
      </c>
    </row>
    <row r="106" spans="1:3" ht="15.75" x14ac:dyDescent="0.25">
      <c r="A106" s="61" t="s">
        <v>179</v>
      </c>
      <c r="B106" s="10">
        <f>B107+B108</f>
        <v>-1083.5999999999999</v>
      </c>
      <c r="C106" s="62" t="s">
        <v>180</v>
      </c>
    </row>
    <row r="107" spans="1:3" ht="15.75" x14ac:dyDescent="0.25">
      <c r="A107" s="63" t="s">
        <v>181</v>
      </c>
      <c r="B107" s="10">
        <v>-792.3</v>
      </c>
      <c r="C107" s="22" t="s">
        <v>182</v>
      </c>
    </row>
    <row r="108" spans="1:3" ht="15.75" x14ac:dyDescent="0.25">
      <c r="A108" s="63" t="s">
        <v>183</v>
      </c>
      <c r="B108" s="10">
        <v>-291.3</v>
      </c>
      <c r="C108" s="13" t="s">
        <v>184</v>
      </c>
    </row>
    <row r="109" spans="1:3" ht="15.75" x14ac:dyDescent="0.25">
      <c r="A109" s="61" t="s">
        <v>185</v>
      </c>
      <c r="B109" s="10">
        <f>B110+B111+B112</f>
        <v>1831.3</v>
      </c>
      <c r="C109" s="62" t="s">
        <v>186</v>
      </c>
    </row>
    <row r="110" spans="1:3" ht="15.75" x14ac:dyDescent="0.25">
      <c r="A110" s="64" t="s">
        <v>187</v>
      </c>
      <c r="B110" s="10">
        <v>0</v>
      </c>
      <c r="C110" s="13" t="s">
        <v>188</v>
      </c>
    </row>
    <row r="111" spans="1:3" ht="15.75" x14ac:dyDescent="0.25">
      <c r="A111" s="64" t="s">
        <v>189</v>
      </c>
      <c r="B111" s="10">
        <v>0</v>
      </c>
      <c r="C111" s="13" t="s">
        <v>190</v>
      </c>
    </row>
    <row r="112" spans="1:3" ht="48.75" customHeight="1" x14ac:dyDescent="0.25">
      <c r="A112" s="65" t="s">
        <v>191</v>
      </c>
      <c r="B112" s="10">
        <v>1831.3</v>
      </c>
      <c r="C112" s="66" t="s">
        <v>192</v>
      </c>
    </row>
    <row r="113" spans="1:3" ht="15.75" customHeight="1" x14ac:dyDescent="0.25">
      <c r="A113" s="61" t="s">
        <v>193</v>
      </c>
      <c r="B113" s="10">
        <v>0</v>
      </c>
      <c r="C113" s="62" t="s">
        <v>194</v>
      </c>
    </row>
    <row r="114" spans="1:3" ht="31.5" customHeight="1" thickBot="1" x14ac:dyDescent="0.3">
      <c r="A114" s="67" t="s">
        <v>195</v>
      </c>
      <c r="B114" s="68">
        <f>B63-(B10+B60)</f>
        <v>-466.39999999999964</v>
      </c>
      <c r="C114" s="69" t="s">
        <v>196</v>
      </c>
    </row>
    <row r="115" spans="1:3" ht="37.5" customHeight="1" x14ac:dyDescent="0.25">
      <c r="A115" s="70" t="s">
        <v>197</v>
      </c>
      <c r="B115" s="5"/>
      <c r="C115" s="71" t="s">
        <v>198</v>
      </c>
    </row>
    <row r="118" spans="1:3" ht="18.75" x14ac:dyDescent="0.3">
      <c r="A118" s="2" t="s">
        <v>199</v>
      </c>
      <c r="B118" s="2"/>
      <c r="C118" s="2"/>
    </row>
    <row r="119" spans="1:3" ht="18.75" x14ac:dyDescent="0.3">
      <c r="A119" s="72" t="s">
        <v>200</v>
      </c>
      <c r="B119" s="72"/>
      <c r="C119" s="72"/>
    </row>
    <row r="120" spans="1:3" ht="18.75" x14ac:dyDescent="0.3">
      <c r="A120" s="73" t="s">
        <v>2</v>
      </c>
      <c r="B120" s="74"/>
      <c r="C120" s="75" t="s">
        <v>201</v>
      </c>
    </row>
    <row r="121" spans="1:3" ht="15.75" x14ac:dyDescent="0.25">
      <c r="A121" s="6" t="s">
        <v>4</v>
      </c>
      <c r="B121" s="7" t="s">
        <v>5</v>
      </c>
      <c r="C121" s="8" t="s">
        <v>6</v>
      </c>
    </row>
    <row r="122" spans="1:3" ht="15.75" x14ac:dyDescent="0.25">
      <c r="A122" s="9" t="s">
        <v>7</v>
      </c>
      <c r="B122" s="10">
        <f>B123+B143+B146+B153</f>
        <v>4412.3999999999969</v>
      </c>
      <c r="C122" s="11" t="s">
        <v>8</v>
      </c>
    </row>
    <row r="123" spans="1:3" ht="15.75" x14ac:dyDescent="0.25">
      <c r="A123" s="6" t="s">
        <v>9</v>
      </c>
      <c r="B123" s="10">
        <f>B124-B132</f>
        <v>8786.8999999999978</v>
      </c>
      <c r="C123" s="11" t="s">
        <v>10</v>
      </c>
    </row>
    <row r="124" spans="1:3" ht="15.75" x14ac:dyDescent="0.25">
      <c r="A124" s="12" t="s">
        <v>202</v>
      </c>
      <c r="B124" s="10">
        <f>B125+B128+B131</f>
        <v>21372.199999999997</v>
      </c>
      <c r="C124" s="13" t="s">
        <v>203</v>
      </c>
    </row>
    <row r="125" spans="1:3" ht="15.75" x14ac:dyDescent="0.25">
      <c r="A125" s="14" t="s">
        <v>13</v>
      </c>
      <c r="B125" s="10">
        <f>B126+B127</f>
        <v>20353.3</v>
      </c>
      <c r="C125" s="15" t="s">
        <v>14</v>
      </c>
    </row>
    <row r="126" spans="1:3" ht="15.75" x14ac:dyDescent="0.25">
      <c r="A126" s="14" t="s">
        <v>15</v>
      </c>
      <c r="B126" s="10">
        <v>20353.3</v>
      </c>
      <c r="C126" s="15" t="s">
        <v>16</v>
      </c>
    </row>
    <row r="127" spans="1:3" ht="15.75" x14ac:dyDescent="0.25">
      <c r="A127" s="14" t="s">
        <v>17</v>
      </c>
      <c r="B127" s="10">
        <v>0</v>
      </c>
      <c r="C127" s="15" t="s">
        <v>18</v>
      </c>
    </row>
    <row r="128" spans="1:3" ht="15.75" x14ac:dyDescent="0.25">
      <c r="A128" s="14" t="s">
        <v>19</v>
      </c>
      <c r="B128" s="10">
        <f>B129+B130</f>
        <v>852.8</v>
      </c>
      <c r="C128" s="15" t="s">
        <v>20</v>
      </c>
    </row>
    <row r="129" spans="1:3" ht="15.75" x14ac:dyDescent="0.25">
      <c r="A129" s="14" t="s">
        <v>21</v>
      </c>
      <c r="B129" s="10">
        <v>852.8</v>
      </c>
      <c r="C129" s="15" t="s">
        <v>22</v>
      </c>
    </row>
    <row r="130" spans="1:3" ht="15.75" x14ac:dyDescent="0.25">
      <c r="A130" s="14" t="s">
        <v>17</v>
      </c>
      <c r="B130" s="10">
        <v>0</v>
      </c>
      <c r="C130" s="15" t="s">
        <v>18</v>
      </c>
    </row>
    <row r="131" spans="1:3" ht="15.75" x14ac:dyDescent="0.25">
      <c r="A131" s="16" t="s">
        <v>23</v>
      </c>
      <c r="B131" s="10">
        <v>166.1</v>
      </c>
      <c r="C131" s="15" t="s">
        <v>24</v>
      </c>
    </row>
    <row r="132" spans="1:3" ht="15.75" x14ac:dyDescent="0.25">
      <c r="A132" s="12" t="s">
        <v>25</v>
      </c>
      <c r="B132" s="10">
        <f>B133+B139</f>
        <v>12585.3</v>
      </c>
      <c r="C132" s="13" t="s">
        <v>26</v>
      </c>
    </row>
    <row r="133" spans="1:3" ht="15.75" x14ac:dyDescent="0.25">
      <c r="A133" s="17" t="s">
        <v>27</v>
      </c>
      <c r="B133" s="10">
        <v>3408.2</v>
      </c>
      <c r="C133" s="18" t="s">
        <v>28</v>
      </c>
    </row>
    <row r="134" spans="1:3" ht="15.75" x14ac:dyDescent="0.25">
      <c r="A134" s="19" t="s">
        <v>29</v>
      </c>
      <c r="B134" s="10">
        <v>1718.5</v>
      </c>
      <c r="C134" s="13" t="s">
        <v>30</v>
      </c>
    </row>
    <row r="135" spans="1:3" ht="15.75" x14ac:dyDescent="0.25">
      <c r="A135" s="19" t="s">
        <v>31</v>
      </c>
      <c r="B135" s="10">
        <v>238</v>
      </c>
      <c r="C135" s="13" t="s">
        <v>32</v>
      </c>
    </row>
    <row r="136" spans="1:3" ht="15.75" x14ac:dyDescent="0.25">
      <c r="A136" s="17" t="s">
        <v>33</v>
      </c>
      <c r="B136" s="10">
        <v>1393.8</v>
      </c>
      <c r="C136" s="13" t="s">
        <v>34</v>
      </c>
    </row>
    <row r="137" spans="1:3" ht="15.75" x14ac:dyDescent="0.25">
      <c r="A137" s="17" t="s">
        <v>35</v>
      </c>
      <c r="B137" s="10">
        <v>57.9</v>
      </c>
      <c r="C137" s="13" t="s">
        <v>36</v>
      </c>
    </row>
    <row r="138" spans="1:3" ht="15.75" x14ac:dyDescent="0.25">
      <c r="A138" s="17" t="s">
        <v>37</v>
      </c>
      <c r="B138" s="10">
        <v>0</v>
      </c>
      <c r="C138" s="13" t="s">
        <v>38</v>
      </c>
    </row>
    <row r="139" spans="1:3" ht="15.75" x14ac:dyDescent="0.25">
      <c r="A139" s="17" t="s">
        <v>39</v>
      </c>
      <c r="B139" s="10">
        <f>B140+B141+B142</f>
        <v>9177.1</v>
      </c>
      <c r="C139" s="18" t="s">
        <v>40</v>
      </c>
    </row>
    <row r="140" spans="1:3" ht="15.75" x14ac:dyDescent="0.25">
      <c r="A140" s="20" t="s">
        <v>41</v>
      </c>
      <c r="B140" s="10">
        <v>2294.3000000000002</v>
      </c>
      <c r="C140" s="13" t="s">
        <v>42</v>
      </c>
    </row>
    <row r="141" spans="1:3" ht="15.75" x14ac:dyDescent="0.25">
      <c r="A141" s="20" t="s">
        <v>43</v>
      </c>
      <c r="B141" s="10">
        <v>6882.8</v>
      </c>
      <c r="C141" s="13" t="s">
        <v>44</v>
      </c>
    </row>
    <row r="142" spans="1:3" ht="15.75" x14ac:dyDescent="0.25">
      <c r="A142" s="20" t="s">
        <v>45</v>
      </c>
      <c r="B142" s="10">
        <v>0</v>
      </c>
      <c r="C142" s="13" t="s">
        <v>46</v>
      </c>
    </row>
    <row r="143" spans="1:3" ht="15.75" x14ac:dyDescent="0.25">
      <c r="A143" s="6" t="s">
        <v>47</v>
      </c>
      <c r="B143" s="10">
        <f>B144-B145</f>
        <v>-3860.2000000000003</v>
      </c>
      <c r="C143" s="11" t="s">
        <v>48</v>
      </c>
    </row>
    <row r="144" spans="1:3" ht="15.75" x14ac:dyDescent="0.25">
      <c r="A144" s="12" t="s">
        <v>49</v>
      </c>
      <c r="B144" s="10">
        <v>1573.9</v>
      </c>
      <c r="C144" s="13" t="s">
        <v>50</v>
      </c>
    </row>
    <row r="145" spans="1:3" ht="15.75" x14ac:dyDescent="0.25">
      <c r="A145" s="12" t="s">
        <v>51</v>
      </c>
      <c r="B145" s="10">
        <v>5434.1</v>
      </c>
      <c r="C145" s="8" t="s">
        <v>52</v>
      </c>
    </row>
    <row r="146" spans="1:3" ht="15.75" x14ac:dyDescent="0.25">
      <c r="A146" s="6" t="s">
        <v>53</v>
      </c>
      <c r="B146" s="10">
        <f>B147+B148</f>
        <v>-483.1</v>
      </c>
      <c r="C146" s="18" t="s">
        <v>54</v>
      </c>
    </row>
    <row r="147" spans="1:3" ht="15.75" x14ac:dyDescent="0.25">
      <c r="A147" s="21" t="s">
        <v>55</v>
      </c>
      <c r="B147" s="10">
        <v>4.8</v>
      </c>
      <c r="C147" s="22" t="s">
        <v>56</v>
      </c>
    </row>
    <row r="148" spans="1:3" ht="15.75" x14ac:dyDescent="0.25">
      <c r="A148" s="21" t="s">
        <v>57</v>
      </c>
      <c r="B148" s="10">
        <f>B149-B150</f>
        <v>-487.90000000000003</v>
      </c>
      <c r="C148" s="22" t="s">
        <v>58</v>
      </c>
    </row>
    <row r="149" spans="1:3" ht="15.75" x14ac:dyDescent="0.25">
      <c r="A149" s="23" t="s">
        <v>59</v>
      </c>
      <c r="B149" s="10">
        <v>438.2</v>
      </c>
      <c r="C149" s="22" t="s">
        <v>60</v>
      </c>
    </row>
    <row r="150" spans="1:3" ht="15.75" x14ac:dyDescent="0.25">
      <c r="A150" s="23" t="s">
        <v>61</v>
      </c>
      <c r="B150" s="10">
        <f>B151+B152</f>
        <v>926.1</v>
      </c>
      <c r="C150" s="22" t="s">
        <v>62</v>
      </c>
    </row>
    <row r="151" spans="1:3" ht="15.75" x14ac:dyDescent="0.25">
      <c r="A151" s="24" t="s">
        <v>63</v>
      </c>
      <c r="B151" s="10">
        <v>461.3</v>
      </c>
      <c r="C151" s="18" t="s">
        <v>64</v>
      </c>
    </row>
    <row r="152" spans="1:3" ht="15.75" x14ac:dyDescent="0.25">
      <c r="A152" s="24" t="s">
        <v>65</v>
      </c>
      <c r="B152" s="10">
        <v>464.8</v>
      </c>
      <c r="C152" s="18" t="s">
        <v>66</v>
      </c>
    </row>
    <row r="153" spans="1:3" ht="15.75" x14ac:dyDescent="0.25">
      <c r="A153" s="6" t="s">
        <v>67</v>
      </c>
      <c r="B153" s="10">
        <f>B154+B155</f>
        <v>-31.200000000000024</v>
      </c>
      <c r="C153" s="11" t="s">
        <v>68</v>
      </c>
    </row>
    <row r="154" spans="1:3" ht="15.75" x14ac:dyDescent="0.25">
      <c r="A154" s="21" t="s">
        <v>69</v>
      </c>
      <c r="B154" s="10">
        <v>-26.1</v>
      </c>
      <c r="C154" s="13" t="s">
        <v>70</v>
      </c>
    </row>
    <row r="155" spans="1:3" ht="15.75" x14ac:dyDescent="0.25">
      <c r="A155" s="21" t="s">
        <v>71</v>
      </c>
      <c r="B155" s="10">
        <f>B156-B159</f>
        <v>-5.1000000000000227</v>
      </c>
      <c r="C155" s="13" t="s">
        <v>72</v>
      </c>
    </row>
    <row r="156" spans="1:3" ht="15.75" x14ac:dyDescent="0.25">
      <c r="A156" s="23" t="s">
        <v>73</v>
      </c>
      <c r="B156" s="10">
        <f>B157+B158</f>
        <v>271.59999999999997</v>
      </c>
      <c r="C156" s="13" t="s">
        <v>74</v>
      </c>
    </row>
    <row r="157" spans="1:3" ht="15.75" x14ac:dyDescent="0.25">
      <c r="A157" s="76" t="s">
        <v>75</v>
      </c>
      <c r="B157" s="10">
        <v>258.89999999999998</v>
      </c>
      <c r="C157" s="22" t="s">
        <v>76</v>
      </c>
    </row>
    <row r="158" spans="1:3" ht="31.5" x14ac:dyDescent="0.25">
      <c r="A158" s="76" t="s">
        <v>77</v>
      </c>
      <c r="B158" s="10">
        <v>12.7</v>
      </c>
      <c r="C158" s="18" t="s">
        <v>78</v>
      </c>
    </row>
    <row r="159" spans="1:3" ht="15.75" x14ac:dyDescent="0.25">
      <c r="A159" s="77" t="s">
        <v>79</v>
      </c>
      <c r="B159" s="10">
        <f>B160+B161</f>
        <v>276.7</v>
      </c>
      <c r="C159" s="13" t="s">
        <v>80</v>
      </c>
    </row>
    <row r="160" spans="1:3" ht="15.75" x14ac:dyDescent="0.25">
      <c r="A160" s="76" t="s">
        <v>81</v>
      </c>
      <c r="B160" s="10">
        <v>0</v>
      </c>
      <c r="C160" s="22" t="s">
        <v>82</v>
      </c>
    </row>
    <row r="161" spans="1:3" ht="31.5" x14ac:dyDescent="0.25">
      <c r="A161" s="76" t="s">
        <v>83</v>
      </c>
      <c r="B161" s="10">
        <v>276.7</v>
      </c>
      <c r="C161" s="18" t="s">
        <v>84</v>
      </c>
    </row>
    <row r="162" spans="1:3" ht="15.75" x14ac:dyDescent="0.25">
      <c r="A162" s="78" t="s">
        <v>85</v>
      </c>
      <c r="B162" s="10">
        <v>266.5</v>
      </c>
      <c r="C162" s="13" t="s">
        <v>86</v>
      </c>
    </row>
    <row r="163" spans="1:3" ht="15.75" x14ac:dyDescent="0.25">
      <c r="A163" s="78" t="s">
        <v>87</v>
      </c>
      <c r="B163" s="10">
        <v>10.199999999999999</v>
      </c>
      <c r="C163" s="13" t="s">
        <v>88</v>
      </c>
    </row>
    <row r="164" spans="1:3" x14ac:dyDescent="0.25">
      <c r="A164" s="26" t="s">
        <v>89</v>
      </c>
      <c r="B164" s="5"/>
      <c r="C164" s="27" t="s">
        <v>90</v>
      </c>
    </row>
    <row r="165" spans="1:3" ht="24.75" x14ac:dyDescent="0.25">
      <c r="A165" s="28" t="s">
        <v>204</v>
      </c>
      <c r="B165" s="29"/>
      <c r="C165" s="30" t="s">
        <v>205</v>
      </c>
    </row>
    <row r="166" spans="1:3" x14ac:dyDescent="0.25">
      <c r="A166" s="31" t="s">
        <v>93</v>
      </c>
      <c r="B166" s="32"/>
      <c r="C166" s="33" t="s">
        <v>94</v>
      </c>
    </row>
    <row r="167" spans="1:3" ht="18.75" x14ac:dyDescent="0.3">
      <c r="A167" s="79"/>
      <c r="B167" s="79"/>
      <c r="C167" s="79"/>
    </row>
    <row r="168" spans="1:3" ht="18.75" x14ac:dyDescent="0.3">
      <c r="A168" s="2" t="s">
        <v>206</v>
      </c>
      <c r="B168" s="2"/>
      <c r="C168" s="2"/>
    </row>
    <row r="169" spans="1:3" ht="18.75" x14ac:dyDescent="0.3">
      <c r="A169" s="72" t="s">
        <v>207</v>
      </c>
      <c r="B169" s="72"/>
      <c r="C169" s="72"/>
    </row>
    <row r="170" spans="1:3" ht="18.75" x14ac:dyDescent="0.3">
      <c r="A170" s="73" t="s">
        <v>95</v>
      </c>
      <c r="B170" s="80"/>
      <c r="C170" s="75" t="s">
        <v>201</v>
      </c>
    </row>
    <row r="171" spans="1:3" ht="15.75" x14ac:dyDescent="0.25">
      <c r="A171" s="6" t="s">
        <v>4</v>
      </c>
      <c r="B171" s="7" t="s">
        <v>5</v>
      </c>
      <c r="C171" s="13" t="s">
        <v>96</v>
      </c>
    </row>
    <row r="172" spans="1:3" ht="15.75" x14ac:dyDescent="0.25">
      <c r="A172" s="9" t="s">
        <v>97</v>
      </c>
      <c r="B172" s="10">
        <f>B173-B174</f>
        <v>-2.2999999999999998</v>
      </c>
      <c r="C172" s="11" t="s">
        <v>98</v>
      </c>
    </row>
    <row r="173" spans="1:3" ht="15.75" x14ac:dyDescent="0.25">
      <c r="A173" s="6" t="s">
        <v>99</v>
      </c>
      <c r="B173" s="10">
        <v>0</v>
      </c>
      <c r="C173" s="13" t="s">
        <v>100</v>
      </c>
    </row>
    <row r="174" spans="1:3" ht="15.75" x14ac:dyDescent="0.25">
      <c r="A174" s="6" t="s">
        <v>101</v>
      </c>
      <c r="B174" s="10">
        <v>2.2999999999999998</v>
      </c>
      <c r="C174" s="8" t="s">
        <v>102</v>
      </c>
    </row>
    <row r="175" spans="1:3" ht="15.75" x14ac:dyDescent="0.25">
      <c r="A175" s="37" t="s">
        <v>103</v>
      </c>
      <c r="B175" s="10">
        <f>B176+B179+B194+B210</f>
        <v>4976.7999999999993</v>
      </c>
      <c r="C175" s="11" t="s">
        <v>104</v>
      </c>
    </row>
    <row r="176" spans="1:3" ht="15.75" x14ac:dyDescent="0.25">
      <c r="A176" s="38" t="s">
        <v>105</v>
      </c>
      <c r="B176" s="10">
        <f>B177-B178</f>
        <v>541.69999999999993</v>
      </c>
      <c r="C176" s="18" t="s">
        <v>106</v>
      </c>
    </row>
    <row r="177" spans="1:3" ht="15.75" x14ac:dyDescent="0.25">
      <c r="A177" s="6" t="s">
        <v>107</v>
      </c>
      <c r="B177" s="10">
        <v>41.8</v>
      </c>
      <c r="C177" s="18" t="s">
        <v>108</v>
      </c>
    </row>
    <row r="178" spans="1:3" ht="15.75" x14ac:dyDescent="0.25">
      <c r="A178" s="6" t="s">
        <v>109</v>
      </c>
      <c r="B178" s="81">
        <v>-499.9</v>
      </c>
      <c r="C178" s="18" t="s">
        <v>110</v>
      </c>
    </row>
    <row r="179" spans="1:3" ht="15.75" x14ac:dyDescent="0.25">
      <c r="A179" s="38" t="s">
        <v>111</v>
      </c>
      <c r="B179" s="40">
        <f>B180-B187</f>
        <v>-1284.9000000000001</v>
      </c>
      <c r="C179" s="11" t="s">
        <v>112</v>
      </c>
    </row>
    <row r="180" spans="1:3" ht="15.75" x14ac:dyDescent="0.25">
      <c r="A180" s="41" t="s">
        <v>113</v>
      </c>
      <c r="B180" s="40">
        <f>B181+B184</f>
        <v>-1283.9000000000001</v>
      </c>
      <c r="C180" s="18" t="s">
        <v>114</v>
      </c>
    </row>
    <row r="181" spans="1:3" ht="15.75" x14ac:dyDescent="0.25">
      <c r="A181" s="38" t="s">
        <v>115</v>
      </c>
      <c r="B181" s="40">
        <f>B182-B183</f>
        <v>-1283.9000000000001</v>
      </c>
      <c r="C181" s="11" t="s">
        <v>116</v>
      </c>
    </row>
    <row r="182" spans="1:3" ht="15.75" x14ac:dyDescent="0.25">
      <c r="A182" s="42" t="s">
        <v>117</v>
      </c>
      <c r="B182" s="40">
        <v>0</v>
      </c>
      <c r="C182" s="18" t="s">
        <v>118</v>
      </c>
    </row>
    <row r="183" spans="1:3" ht="15.75" x14ac:dyDescent="0.25">
      <c r="A183" s="42" t="s">
        <v>119</v>
      </c>
      <c r="B183" s="40">
        <v>1283.9000000000001</v>
      </c>
      <c r="C183" s="18" t="s">
        <v>120</v>
      </c>
    </row>
    <row r="184" spans="1:3" ht="15.75" x14ac:dyDescent="0.25">
      <c r="A184" s="38" t="s">
        <v>121</v>
      </c>
      <c r="B184" s="40">
        <f>B185-B186</f>
        <v>0</v>
      </c>
      <c r="C184" s="11" t="s">
        <v>122</v>
      </c>
    </row>
    <row r="185" spans="1:3" ht="15.75" x14ac:dyDescent="0.25">
      <c r="A185" s="42" t="s">
        <v>123</v>
      </c>
      <c r="B185" s="40">
        <v>0</v>
      </c>
      <c r="C185" s="18" t="s">
        <v>118</v>
      </c>
    </row>
    <row r="186" spans="1:3" ht="15.75" x14ac:dyDescent="0.25">
      <c r="A186" s="42" t="s">
        <v>124</v>
      </c>
      <c r="B186" s="40">
        <v>0</v>
      </c>
      <c r="C186" s="18" t="s">
        <v>120</v>
      </c>
    </row>
    <row r="187" spans="1:3" ht="15.75" x14ac:dyDescent="0.25">
      <c r="A187" s="41" t="s">
        <v>125</v>
      </c>
      <c r="B187" s="40">
        <f>B188+B191</f>
        <v>0.99999999999999989</v>
      </c>
      <c r="C187" s="8" t="s">
        <v>126</v>
      </c>
    </row>
    <row r="188" spans="1:3" ht="15.75" x14ac:dyDescent="0.25">
      <c r="A188" s="42" t="s">
        <v>127</v>
      </c>
      <c r="B188" s="40">
        <f>B189-B190</f>
        <v>0</v>
      </c>
      <c r="C188" s="18" t="s">
        <v>116</v>
      </c>
    </row>
    <row r="189" spans="1:3" ht="15.75" x14ac:dyDescent="0.25">
      <c r="A189" s="42" t="s">
        <v>128</v>
      </c>
      <c r="B189" s="40">
        <v>0</v>
      </c>
      <c r="C189" s="18" t="s">
        <v>118</v>
      </c>
    </row>
    <row r="190" spans="1:3" ht="15.75" x14ac:dyDescent="0.25">
      <c r="A190" s="42" t="s">
        <v>124</v>
      </c>
      <c r="B190" s="40">
        <v>0</v>
      </c>
      <c r="C190" s="18" t="s">
        <v>120</v>
      </c>
    </row>
    <row r="191" spans="1:3" ht="15.75" x14ac:dyDescent="0.25">
      <c r="A191" s="43" t="s">
        <v>129</v>
      </c>
      <c r="B191" s="40">
        <f>B192-B193</f>
        <v>0.99999999999999989</v>
      </c>
      <c r="C191" s="18" t="s">
        <v>122</v>
      </c>
    </row>
    <row r="192" spans="1:3" ht="15.75" x14ac:dyDescent="0.25">
      <c r="A192" s="42" t="s">
        <v>128</v>
      </c>
      <c r="B192" s="40">
        <v>1.4</v>
      </c>
      <c r="C192" s="18" t="s">
        <v>130</v>
      </c>
    </row>
    <row r="193" spans="1:3" ht="15.75" x14ac:dyDescent="0.25">
      <c r="A193" s="42" t="s">
        <v>131</v>
      </c>
      <c r="B193" s="40">
        <v>0.4</v>
      </c>
      <c r="C193" s="18" t="s">
        <v>132</v>
      </c>
    </row>
    <row r="194" spans="1:3" ht="15.75" x14ac:dyDescent="0.25">
      <c r="A194" s="38" t="s">
        <v>133</v>
      </c>
      <c r="B194" s="10">
        <f>B195+B206+B209</f>
        <v>3480.2999999999997</v>
      </c>
      <c r="C194" s="18" t="s">
        <v>134</v>
      </c>
    </row>
    <row r="195" spans="1:3" ht="15.75" x14ac:dyDescent="0.25">
      <c r="A195" s="44" t="s">
        <v>135</v>
      </c>
      <c r="B195" s="10">
        <f>B196-B201</f>
        <v>605.6</v>
      </c>
      <c r="C195" s="45" t="s">
        <v>136</v>
      </c>
    </row>
    <row r="196" spans="1:3" ht="15.75" x14ac:dyDescent="0.25">
      <c r="A196" s="41" t="s">
        <v>137</v>
      </c>
      <c r="B196" s="10">
        <f>B197+B198+B199+B200</f>
        <v>596.9</v>
      </c>
      <c r="C196" s="18" t="s">
        <v>138</v>
      </c>
    </row>
    <row r="197" spans="1:3" ht="15.75" x14ac:dyDescent="0.25">
      <c r="A197" s="47" t="s">
        <v>139</v>
      </c>
      <c r="B197" s="10">
        <v>0</v>
      </c>
      <c r="C197" s="18" t="s">
        <v>140</v>
      </c>
    </row>
    <row r="198" spans="1:3" ht="15.75" x14ac:dyDescent="0.25">
      <c r="A198" s="48" t="s">
        <v>141</v>
      </c>
      <c r="B198" s="82">
        <v>227</v>
      </c>
      <c r="C198" s="18" t="s">
        <v>142</v>
      </c>
    </row>
    <row r="199" spans="1:3" ht="15.75" x14ac:dyDescent="0.25">
      <c r="A199" s="47" t="s">
        <v>143</v>
      </c>
      <c r="B199" s="10">
        <v>369.9</v>
      </c>
      <c r="C199" s="18" t="s">
        <v>144</v>
      </c>
    </row>
    <row r="200" spans="1:3" ht="15.75" x14ac:dyDescent="0.25">
      <c r="A200" s="47" t="s">
        <v>145</v>
      </c>
      <c r="B200" s="10">
        <v>0</v>
      </c>
      <c r="C200" s="18" t="s">
        <v>146</v>
      </c>
    </row>
    <row r="201" spans="1:3" ht="15.75" x14ac:dyDescent="0.25">
      <c r="A201" s="41" t="s">
        <v>125</v>
      </c>
      <c r="B201" s="10">
        <f>B202+B203+B204+B205</f>
        <v>-8.7000000000000455</v>
      </c>
      <c r="C201" s="8" t="s">
        <v>147</v>
      </c>
    </row>
    <row r="202" spans="1:3" ht="15.75" x14ac:dyDescent="0.25">
      <c r="A202" s="51" t="s">
        <v>148</v>
      </c>
      <c r="B202" s="10">
        <v>-250.2</v>
      </c>
      <c r="C202" s="18" t="s">
        <v>149</v>
      </c>
    </row>
    <row r="203" spans="1:3" ht="15.75" x14ac:dyDescent="0.25">
      <c r="A203" s="47" t="s">
        <v>150</v>
      </c>
      <c r="B203" s="10">
        <v>1027</v>
      </c>
      <c r="C203" s="18" t="s">
        <v>151</v>
      </c>
    </row>
    <row r="204" spans="1:3" ht="15.75" x14ac:dyDescent="0.25">
      <c r="A204" s="47" t="s">
        <v>152</v>
      </c>
      <c r="B204" s="10">
        <v>-785.5</v>
      </c>
      <c r="C204" s="18" t="s">
        <v>153</v>
      </c>
    </row>
    <row r="205" spans="1:3" ht="15.75" x14ac:dyDescent="0.25">
      <c r="A205" s="47" t="s">
        <v>143</v>
      </c>
      <c r="B205" s="10">
        <v>0</v>
      </c>
      <c r="C205" s="18" t="s">
        <v>144</v>
      </c>
    </row>
    <row r="206" spans="1:3" ht="31.5" x14ac:dyDescent="0.25">
      <c r="A206" s="52" t="s">
        <v>154</v>
      </c>
      <c r="B206" s="10">
        <f>B207-B208</f>
        <v>2683.7</v>
      </c>
      <c r="C206" s="53" t="s">
        <v>155</v>
      </c>
    </row>
    <row r="207" spans="1:3" ht="15.75" x14ac:dyDescent="0.25">
      <c r="A207" s="41" t="s">
        <v>156</v>
      </c>
      <c r="B207" s="10">
        <v>2444</v>
      </c>
      <c r="C207" s="13" t="s">
        <v>157</v>
      </c>
    </row>
    <row r="208" spans="1:3" ht="15.75" x14ac:dyDescent="0.25">
      <c r="A208" s="41" t="s">
        <v>158</v>
      </c>
      <c r="B208" s="10">
        <v>-239.7</v>
      </c>
      <c r="C208" s="13" t="s">
        <v>159</v>
      </c>
    </row>
    <row r="209" spans="1:3" ht="15.75" x14ac:dyDescent="0.25">
      <c r="A209" s="54" t="s">
        <v>160</v>
      </c>
      <c r="B209" s="55" t="s">
        <v>161</v>
      </c>
      <c r="C209" s="13" t="s">
        <v>162</v>
      </c>
    </row>
    <row r="210" spans="1:3" ht="15.75" x14ac:dyDescent="0.25">
      <c r="A210" s="56" t="s">
        <v>163</v>
      </c>
      <c r="B210" s="10">
        <f>B213</f>
        <v>2239.7000000000003</v>
      </c>
      <c r="C210" s="11" t="s">
        <v>164</v>
      </c>
    </row>
    <row r="211" spans="1:3" ht="15.75" x14ac:dyDescent="0.25">
      <c r="A211" s="42" t="s">
        <v>165</v>
      </c>
      <c r="B211" s="10">
        <f>B212</f>
        <v>2239.7000000000003</v>
      </c>
      <c r="C211" s="18" t="s">
        <v>166</v>
      </c>
    </row>
    <row r="212" spans="1:3" ht="15.75" x14ac:dyDescent="0.25">
      <c r="A212" s="57" t="s">
        <v>167</v>
      </c>
      <c r="B212" s="10">
        <f>B213</f>
        <v>2239.7000000000003</v>
      </c>
      <c r="C212" s="18" t="s">
        <v>168</v>
      </c>
    </row>
    <row r="213" spans="1:3" ht="15.75" x14ac:dyDescent="0.25">
      <c r="A213" s="57" t="s">
        <v>169</v>
      </c>
      <c r="B213" s="10">
        <f>B214+B215+B216+B217</f>
        <v>2239.7000000000003</v>
      </c>
      <c r="C213" s="18" t="s">
        <v>170</v>
      </c>
    </row>
    <row r="214" spans="1:3" ht="15.75" x14ac:dyDescent="0.25">
      <c r="A214" s="58" t="s">
        <v>171</v>
      </c>
      <c r="B214" s="59">
        <v>0</v>
      </c>
      <c r="C214" s="60" t="s">
        <v>172</v>
      </c>
    </row>
    <row r="215" spans="1:3" ht="15.75" x14ac:dyDescent="0.25">
      <c r="A215" s="58" t="s">
        <v>173</v>
      </c>
      <c r="B215" s="59">
        <v>1.8</v>
      </c>
      <c r="C215" s="60" t="s">
        <v>174</v>
      </c>
    </row>
    <row r="216" spans="1:3" ht="15.75" x14ac:dyDescent="0.25">
      <c r="A216" s="58" t="s">
        <v>175</v>
      </c>
      <c r="B216" s="59">
        <v>0</v>
      </c>
      <c r="C216" s="60" t="s">
        <v>176</v>
      </c>
    </row>
    <row r="217" spans="1:3" ht="15.75" x14ac:dyDescent="0.25">
      <c r="A217" s="58" t="s">
        <v>177</v>
      </c>
      <c r="B217" s="59">
        <f>B218+B221+B225</f>
        <v>2237.9</v>
      </c>
      <c r="C217" s="60" t="s">
        <v>178</v>
      </c>
    </row>
    <row r="218" spans="1:3" ht="15.75" x14ac:dyDescent="0.25">
      <c r="A218" s="61" t="s">
        <v>179</v>
      </c>
      <c r="B218" s="10">
        <f>B219+B220</f>
        <v>2360.4</v>
      </c>
      <c r="C218" s="62" t="s">
        <v>180</v>
      </c>
    </row>
    <row r="219" spans="1:3" ht="15.75" x14ac:dyDescent="0.25">
      <c r="A219" s="63" t="s">
        <v>181</v>
      </c>
      <c r="B219" s="10">
        <v>2275.3000000000002</v>
      </c>
      <c r="C219" s="22" t="s">
        <v>182</v>
      </c>
    </row>
    <row r="220" spans="1:3" ht="15.75" x14ac:dyDescent="0.25">
      <c r="A220" s="63" t="s">
        <v>183</v>
      </c>
      <c r="B220" s="10">
        <v>85.1</v>
      </c>
      <c r="C220" s="13" t="s">
        <v>184</v>
      </c>
    </row>
    <row r="221" spans="1:3" ht="15.75" x14ac:dyDescent="0.25">
      <c r="A221" s="61" t="s">
        <v>185</v>
      </c>
      <c r="B221" s="10">
        <f>B222+B223+B224</f>
        <v>-122.5</v>
      </c>
      <c r="C221" s="62" t="s">
        <v>186</v>
      </c>
    </row>
    <row r="222" spans="1:3" ht="15.75" x14ac:dyDescent="0.25">
      <c r="A222" s="64" t="s">
        <v>187</v>
      </c>
      <c r="B222" s="10">
        <v>0</v>
      </c>
      <c r="C222" s="13" t="s">
        <v>188</v>
      </c>
    </row>
    <row r="223" spans="1:3" ht="15.75" x14ac:dyDescent="0.25">
      <c r="A223" s="64" t="s">
        <v>189</v>
      </c>
      <c r="B223" s="10">
        <v>0</v>
      </c>
      <c r="C223" s="13" t="s">
        <v>190</v>
      </c>
    </row>
    <row r="224" spans="1:3" ht="47.25" x14ac:dyDescent="0.25">
      <c r="A224" s="65" t="s">
        <v>191</v>
      </c>
      <c r="B224" s="10">
        <v>-122.5</v>
      </c>
      <c r="C224" s="66" t="s">
        <v>208</v>
      </c>
    </row>
    <row r="225" spans="1:3" ht="15.75" x14ac:dyDescent="0.25">
      <c r="A225" s="61" t="s">
        <v>193</v>
      </c>
      <c r="B225" s="10">
        <v>0</v>
      </c>
      <c r="C225" s="62" t="s">
        <v>194</v>
      </c>
    </row>
    <row r="226" spans="1:3" ht="47.25" x14ac:dyDescent="0.25">
      <c r="A226" s="67" t="s">
        <v>195</v>
      </c>
      <c r="B226" s="10">
        <f>B175-(B122+B172)</f>
        <v>566.70000000000255</v>
      </c>
      <c r="C226" s="69" t="s">
        <v>196</v>
      </c>
    </row>
    <row r="227" spans="1:3" ht="39" x14ac:dyDescent="0.25">
      <c r="A227" s="70" t="s">
        <v>197</v>
      </c>
      <c r="B227" s="5"/>
      <c r="C227" s="71" t="s">
        <v>198</v>
      </c>
    </row>
  </sheetData>
  <mergeCells count="8">
    <mergeCell ref="A168:C168"/>
    <mergeCell ref="A169:C169"/>
    <mergeCell ref="A6:C6"/>
    <mergeCell ref="A7:C7"/>
    <mergeCell ref="A56:C56"/>
    <mergeCell ref="A57:C57"/>
    <mergeCell ref="A118:C118"/>
    <mergeCell ref="A119:C119"/>
  </mergeCells>
  <printOptions horizontalCentered="1" verticalCentered="1"/>
  <pageMargins left="0" right="0" top="0" bottom="0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</vt:lpstr>
      <vt:lpstr>'2019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LUBNA ABDULSATTAR</dc:creator>
  <cp:lastModifiedBy>LUBNA ABDULSATTAR</cp:lastModifiedBy>
  <dcterms:created xsi:type="dcterms:W3CDTF">2019-11-03T05:18:13Z</dcterms:created>
  <dcterms:modified xsi:type="dcterms:W3CDTF">2019-11-03T05:21:04Z</dcterms:modified>
</cp:coreProperties>
</file>