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جميع الاجال" sheetId="1" r:id="rId1"/>
    <sheet name="Sheet1" sheetId="2" state="hidden" r:id="rId2"/>
  </sheets>
  <definedNames>
    <definedName name="_xlnm.Print_Area" localSheetId="0">'جميع الاجال'!$A$1:$O$36</definedName>
  </definedNames>
  <calcPr fullCalcOnLoad="1"/>
</workbook>
</file>

<file path=xl/sharedStrings.xml><?xml version="1.0" encoding="utf-8"?>
<sst xmlns="http://schemas.openxmlformats.org/spreadsheetml/2006/main" count="125" uniqueCount="101">
  <si>
    <t>رقـــم</t>
  </si>
  <si>
    <t>تـاريــخ</t>
  </si>
  <si>
    <t>مبـلـغ</t>
  </si>
  <si>
    <t>مــدة</t>
  </si>
  <si>
    <t>عـــدد</t>
  </si>
  <si>
    <t>عــدد</t>
  </si>
  <si>
    <t>مجمـوع العطاءات</t>
  </si>
  <si>
    <t>مجموع مبالـغ</t>
  </si>
  <si>
    <t>نسبة</t>
  </si>
  <si>
    <t>مـدى</t>
  </si>
  <si>
    <t xml:space="preserve">المبلغ </t>
  </si>
  <si>
    <t>المبلغ</t>
  </si>
  <si>
    <t>المـزاد</t>
  </si>
  <si>
    <t>المــزاد</t>
  </si>
  <si>
    <t>الاصدارية</t>
  </si>
  <si>
    <t>الحوالـة</t>
  </si>
  <si>
    <t>الاستحقاق</t>
  </si>
  <si>
    <t>المزايديـن</t>
  </si>
  <si>
    <t>التنافسيـة المقبولة</t>
  </si>
  <si>
    <t>العطاءات</t>
  </si>
  <si>
    <t>الغطاء</t>
  </si>
  <si>
    <t>المدفوع</t>
  </si>
  <si>
    <t>المباع</t>
  </si>
  <si>
    <t>الفائزيــن</t>
  </si>
  <si>
    <t>التنافسية الممنوحة</t>
  </si>
  <si>
    <t>No.of</t>
  </si>
  <si>
    <t>Date of</t>
  </si>
  <si>
    <t>Issue</t>
  </si>
  <si>
    <t>Term of</t>
  </si>
  <si>
    <t>Maturity</t>
  </si>
  <si>
    <t xml:space="preserve">Number </t>
  </si>
  <si>
    <t>winning</t>
  </si>
  <si>
    <t>Total valid</t>
  </si>
  <si>
    <t xml:space="preserve">Total </t>
  </si>
  <si>
    <t>cover</t>
  </si>
  <si>
    <t xml:space="preserve">Bid rang </t>
  </si>
  <si>
    <t>cut off</t>
  </si>
  <si>
    <t xml:space="preserve">Amount </t>
  </si>
  <si>
    <t>Auction</t>
  </si>
  <si>
    <t>security</t>
  </si>
  <si>
    <t>Date</t>
  </si>
  <si>
    <t>competitive</t>
  </si>
  <si>
    <t>Bidders</t>
  </si>
  <si>
    <t>Ratio</t>
  </si>
  <si>
    <t>yields</t>
  </si>
  <si>
    <t>Payment</t>
  </si>
  <si>
    <t>sold</t>
  </si>
  <si>
    <t>(in days)</t>
  </si>
  <si>
    <t>Bids</t>
  </si>
  <si>
    <t xml:space="preserve">Awarded </t>
  </si>
  <si>
    <t>Due</t>
  </si>
  <si>
    <t>ICD101</t>
  </si>
  <si>
    <t>0.70%-0.70%</t>
  </si>
  <si>
    <t>Morabaha return</t>
  </si>
  <si>
    <t xml:space="preserve">مجموع مبالغ المزادات </t>
  </si>
  <si>
    <t>القائمة</t>
  </si>
  <si>
    <t xml:space="preserve">Accumelated amount </t>
  </si>
  <si>
    <t>for all auctions</t>
  </si>
  <si>
    <t>ICD102</t>
  </si>
  <si>
    <t>ICD103</t>
  </si>
  <si>
    <t>ICD104</t>
  </si>
  <si>
    <t>ICD105</t>
  </si>
  <si>
    <t>ICD106</t>
  </si>
  <si>
    <t>ICD107</t>
  </si>
  <si>
    <t>ICD108</t>
  </si>
  <si>
    <t>ICD109</t>
  </si>
  <si>
    <t>ICD110</t>
  </si>
  <si>
    <t>ICD111</t>
  </si>
  <si>
    <t>ICD112</t>
  </si>
  <si>
    <t>ICD113</t>
  </si>
  <si>
    <t>ICD114</t>
  </si>
  <si>
    <t>ICD115</t>
  </si>
  <si>
    <t>ICD201</t>
  </si>
  <si>
    <t>1.4-1.4%</t>
  </si>
  <si>
    <t>ICD202</t>
  </si>
  <si>
    <t>1.5%-1.5%</t>
  </si>
  <si>
    <t>ICD601</t>
  </si>
  <si>
    <t>1.5%-2.00%</t>
  </si>
  <si>
    <t>ICD402</t>
  </si>
  <si>
    <t>1.3%-1.8%</t>
  </si>
  <si>
    <t>ICD305</t>
  </si>
  <si>
    <t>1.3%-1.6%</t>
  </si>
  <si>
    <t>ICD306</t>
  </si>
  <si>
    <t>1.50%-1.60%</t>
  </si>
  <si>
    <t>ICD602</t>
  </si>
  <si>
    <t>2%-2%</t>
  </si>
  <si>
    <t>ICD307</t>
  </si>
  <si>
    <t>1.4%-1.6%</t>
  </si>
  <si>
    <t xml:space="preserve">نسبة العائد </t>
  </si>
  <si>
    <t>ICDU900</t>
  </si>
  <si>
    <t>1.8%-1.8%</t>
  </si>
  <si>
    <t>ICD308</t>
  </si>
  <si>
    <t>1.4%-2%</t>
  </si>
  <si>
    <t>1.7%-1.7%</t>
  </si>
  <si>
    <t>ICD404-2</t>
  </si>
  <si>
    <t>ICD309</t>
  </si>
  <si>
    <t>1.47%-1.6%</t>
  </si>
  <si>
    <t>ICD603</t>
  </si>
  <si>
    <t>2.0%-2.0%</t>
  </si>
  <si>
    <t>ICD310</t>
  </si>
  <si>
    <t>تفاصيل مزادات شهادات الإيداع الإسلامية المقامة من  2018/1/15 ولغاية 2019/6/10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</si>
</sst>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د.ع.&quot;\ #,##0_-;&quot;د.ع.&quot;\ #,##0\-"/>
    <numFmt numFmtId="165" formatCode="&quot;د.ع.&quot;\ #,##0_-;[Red]&quot;د.ع.&quot;\ #,##0\-"/>
    <numFmt numFmtId="166" formatCode="&quot;د.ع.&quot;\ #,##0.00_-;&quot;د.ع.&quot;\ #,##0.00\-"/>
    <numFmt numFmtId="167" formatCode="&quot;د.ع.&quot;\ #,##0.00_-;[Red]&quot;د.ع.&quot;\ #,##0.00\-"/>
    <numFmt numFmtId="168" formatCode="_-&quot;د.ع.&quot;\ * #,##0_-;_-&quot;د.ع.&quot;\ * #,##0\-;_-&quot;د.ع.&quot;\ * &quot;-&quot;_-;_-@_-"/>
    <numFmt numFmtId="169" formatCode="_-* #,##0_-;_-* #,##0\-;_-* &quot;-&quot;_-;_-@_-"/>
    <numFmt numFmtId="170" formatCode="_-&quot;د.ع.&quot;\ * #,##0.00_-;_-&quot;د.ع.&quot;\ * #,##0.00\-;_-&quot;د.ع.&quot;\ * &quot;-&quot;??_-;_-@_-"/>
    <numFmt numFmtId="171" formatCode="_-* #,##0.00_-;_-* #,##0.00\-;_-* &quot;-&quot;??_-;_-@_-"/>
    <numFmt numFmtId="172" formatCode="#,##0\ &quot;د.ع.&quot;;\-#,##0\ &quot;د.ع.&quot;"/>
    <numFmt numFmtId="173" formatCode="#,##0\ &quot;د.ع.&quot;;[Red]\-#,##0\ &quot;د.ع.&quot;"/>
    <numFmt numFmtId="174" formatCode="#,##0.00\ &quot;د.ع.&quot;;\-#,##0.00\ &quot;د.ع.&quot;"/>
    <numFmt numFmtId="175" formatCode="#,##0.00\ &quot;د.ع.&quot;;[Red]\-#,##0.00\ &quot;د.ع.&quot;"/>
    <numFmt numFmtId="176" formatCode="_-* #,##0\ &quot;د.ع.&quot;_-;\-* #,##0\ &quot;د.ع.&quot;_-;_-* &quot;-&quot;\ &quot;د.ع.&quot;_-;_-@_-"/>
    <numFmt numFmtId="177" formatCode="_-* #,##0\ _د_._ع_._‏_-;\-* #,##0\ _د_._ع_._‏_-;_-* &quot;-&quot;\ _د_._ع_._‏_-;_-@_-"/>
    <numFmt numFmtId="178" formatCode="_-* #,##0.00\ &quot;د.ع.&quot;_-;\-* #,##0.00\ &quot;د.ع.&quot;_-;_-* &quot;-&quot;??\ &quot;د.ع.&quot;_-;_-@_-"/>
    <numFmt numFmtId="179" formatCode="_-* #,##0.00\ _د_._ع_._‏_-;\-* #,##0.00\ _د_._ع_._‏_-;_-* &quot;-&quot;??\ _د_._ع_._‏_-;_-@_-"/>
    <numFmt numFmtId="180" formatCode="0.000"/>
    <numFmt numFmtId="181" formatCode="dd/mm/yyyy"/>
    <numFmt numFmtId="182" formatCode="mmm\-yyyy"/>
    <numFmt numFmtId="183" formatCode="#,##0.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28"/>
      <name val="Arial"/>
      <family val="2"/>
    </font>
    <font>
      <b/>
      <sz val="48"/>
      <name val="Arial"/>
      <family val="2"/>
    </font>
    <font>
      <sz val="28"/>
      <name val="Arial"/>
      <family val="2"/>
    </font>
    <font>
      <b/>
      <sz val="36"/>
      <name val="Arial"/>
      <family val="2"/>
    </font>
    <font>
      <sz val="36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b/>
      <sz val="36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36"/>
      <color theme="1"/>
      <name val="Calibri"/>
      <family val="2"/>
    </font>
    <font>
      <b/>
      <sz val="36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/>
    </xf>
    <xf numFmtId="2" fontId="4" fillId="0" borderId="0" xfId="0" applyNumberFormat="1" applyFont="1" applyBorder="1" applyAlignment="1">
      <alignment/>
    </xf>
    <xf numFmtId="0" fontId="5" fillId="0" borderId="10" xfId="0" applyFont="1" applyBorder="1" applyAlignment="1">
      <alignment horizontal="center" vertical="center"/>
    </xf>
    <xf numFmtId="181" fontId="5" fillId="0" borderId="10" xfId="0" applyNumberFormat="1" applyFont="1" applyBorder="1" applyAlignment="1">
      <alignment horizontal="center" vertical="center"/>
    </xf>
    <xf numFmtId="3" fontId="5" fillId="0" borderId="10" xfId="0" applyNumberFormat="1" applyFont="1" applyBorder="1" applyAlignment="1" applyProtection="1">
      <alignment horizontal="center" vertical="center"/>
      <protection hidden="1" locked="0"/>
    </xf>
    <xf numFmtId="3" fontId="5" fillId="0" borderId="10" xfId="0" applyNumberFormat="1" applyFont="1" applyBorder="1" applyAlignment="1">
      <alignment horizontal="center" vertical="center"/>
    </xf>
    <xf numFmtId="10" fontId="5" fillId="0" borderId="10" xfId="0" applyNumberFormat="1" applyFont="1" applyBorder="1" applyAlignment="1">
      <alignment horizontal="center" vertical="center"/>
    </xf>
    <xf numFmtId="9" fontId="5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0" xfId="0" applyFont="1" applyBorder="1" applyAlignment="1">
      <alignment/>
    </xf>
    <xf numFmtId="2" fontId="6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5" fillId="0" borderId="12" xfId="0" applyFont="1" applyBorder="1" applyAlignment="1">
      <alignment horizontal="center" vertical="center"/>
    </xf>
    <xf numFmtId="181" fontId="5" fillId="0" borderId="12" xfId="0" applyNumberFormat="1" applyFont="1" applyBorder="1" applyAlignment="1">
      <alignment horizontal="center" vertical="center"/>
    </xf>
    <xf numFmtId="3" fontId="5" fillId="0" borderId="12" xfId="0" applyNumberFormat="1" applyFont="1" applyBorder="1" applyAlignment="1" applyProtection="1">
      <alignment horizontal="center" vertical="center"/>
      <protection hidden="1" locked="0"/>
    </xf>
    <xf numFmtId="3" fontId="5" fillId="0" borderId="12" xfId="0" applyNumberFormat="1" applyFont="1" applyBorder="1" applyAlignment="1">
      <alignment horizontal="center" vertical="center"/>
    </xf>
    <xf numFmtId="10" fontId="5" fillId="0" borderId="12" xfId="0" applyNumberFormat="1" applyFont="1" applyBorder="1" applyAlignment="1">
      <alignment horizontal="center" vertical="center"/>
    </xf>
    <xf numFmtId="9" fontId="5" fillId="0" borderId="12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181" fontId="5" fillId="0" borderId="10" xfId="0" applyNumberFormat="1" applyFont="1" applyBorder="1" applyAlignment="1">
      <alignment horizontal="center" vertical="center" wrapText="1"/>
    </xf>
    <xf numFmtId="3" fontId="5" fillId="0" borderId="10" xfId="0" applyNumberFormat="1" applyFont="1" applyBorder="1" applyAlignment="1" applyProtection="1">
      <alignment horizontal="center" vertical="center" wrapText="1"/>
      <protection hidden="1" locked="0"/>
    </xf>
    <xf numFmtId="3" fontId="5" fillId="0" borderId="10" xfId="0" applyNumberFormat="1" applyFont="1" applyBorder="1" applyAlignment="1">
      <alignment horizontal="center" vertical="center" wrapText="1"/>
    </xf>
    <xf numFmtId="10" fontId="5" fillId="0" borderId="10" xfId="0" applyNumberFormat="1" applyFont="1" applyBorder="1" applyAlignment="1">
      <alignment horizontal="center" vertical="center" wrapText="1"/>
    </xf>
    <xf numFmtId="9" fontId="5" fillId="0" borderId="1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3" fontId="5" fillId="0" borderId="13" xfId="0" applyNumberFormat="1" applyFont="1" applyBorder="1" applyAlignment="1" applyProtection="1">
      <alignment horizontal="center" vertical="center"/>
      <protection hidden="1" locked="0"/>
    </xf>
    <xf numFmtId="0" fontId="2" fillId="33" borderId="14" xfId="0" applyFont="1" applyFill="1" applyBorder="1" applyAlignment="1">
      <alignment horizontal="center"/>
    </xf>
    <xf numFmtId="14" fontId="2" fillId="33" borderId="14" xfId="0" applyNumberFormat="1" applyFont="1" applyFill="1" applyBorder="1" applyAlignment="1">
      <alignment horizontal="center"/>
    </xf>
    <xf numFmtId="2" fontId="2" fillId="33" borderId="14" xfId="0" applyNumberFormat="1" applyFont="1" applyFill="1" applyBorder="1" applyAlignment="1">
      <alignment horizontal="center"/>
    </xf>
    <xf numFmtId="0" fontId="2" fillId="33" borderId="14" xfId="0" applyNumberFormat="1" applyFont="1" applyFill="1" applyBorder="1" applyAlignment="1">
      <alignment horizontal="center"/>
    </xf>
    <xf numFmtId="180" fontId="2" fillId="33" borderId="14" xfId="0" applyNumberFormat="1" applyFont="1" applyFill="1" applyBorder="1" applyAlignment="1">
      <alignment horizontal="center"/>
    </xf>
    <xf numFmtId="0" fontId="2" fillId="33" borderId="0" xfId="0" applyFont="1" applyFill="1" applyBorder="1" applyAlignment="1">
      <alignment/>
    </xf>
    <xf numFmtId="0" fontId="2" fillId="33" borderId="0" xfId="0" applyFont="1" applyFill="1" applyAlignment="1">
      <alignment/>
    </xf>
    <xf numFmtId="0" fontId="2" fillId="33" borderId="15" xfId="0" applyFont="1" applyFill="1" applyBorder="1" applyAlignment="1">
      <alignment horizontal="center"/>
    </xf>
    <xf numFmtId="14" fontId="2" fillId="33" borderId="15" xfId="0" applyNumberFormat="1" applyFont="1" applyFill="1" applyBorder="1" applyAlignment="1">
      <alignment horizontal="center"/>
    </xf>
    <xf numFmtId="2" fontId="2" fillId="33" borderId="15" xfId="0" applyNumberFormat="1" applyFont="1" applyFill="1" applyBorder="1" applyAlignment="1">
      <alignment horizontal="center"/>
    </xf>
    <xf numFmtId="0" fontId="2" fillId="33" borderId="15" xfId="0" applyNumberFormat="1" applyFont="1" applyFill="1" applyBorder="1" applyAlignment="1">
      <alignment horizontal="center"/>
    </xf>
    <xf numFmtId="180" fontId="2" fillId="33" borderId="15" xfId="0" applyNumberFormat="1" applyFont="1" applyFill="1" applyBorder="1" applyAlignment="1">
      <alignment horizontal="center"/>
    </xf>
    <xf numFmtId="0" fontId="2" fillId="33" borderId="15" xfId="0" applyFont="1" applyFill="1" applyBorder="1" applyAlignment="1">
      <alignment/>
    </xf>
    <xf numFmtId="0" fontId="2" fillId="33" borderId="16" xfId="0" applyFont="1" applyFill="1" applyBorder="1" applyAlignment="1">
      <alignment/>
    </xf>
    <xf numFmtId="14" fontId="2" fillId="33" borderId="16" xfId="0" applyNumberFormat="1" applyFont="1" applyFill="1" applyBorder="1" applyAlignment="1">
      <alignment/>
    </xf>
    <xf numFmtId="0" fontId="2" fillId="33" borderId="16" xfId="0" applyFont="1" applyFill="1" applyBorder="1" applyAlignment="1">
      <alignment horizontal="center"/>
    </xf>
    <xf numFmtId="2" fontId="2" fillId="33" borderId="16" xfId="0" applyNumberFormat="1" applyFont="1" applyFill="1" applyBorder="1" applyAlignment="1">
      <alignment horizontal="center"/>
    </xf>
    <xf numFmtId="0" fontId="2" fillId="33" borderId="16" xfId="0" applyNumberFormat="1" applyFont="1" applyFill="1" applyBorder="1" applyAlignment="1">
      <alignment horizontal="center"/>
    </xf>
    <xf numFmtId="180" fontId="2" fillId="33" borderId="16" xfId="0" applyNumberFormat="1" applyFont="1" applyFill="1" applyBorder="1" applyAlignment="1">
      <alignment/>
    </xf>
    <xf numFmtId="0" fontId="41" fillId="0" borderId="0" xfId="0" applyFont="1" applyBorder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14" fontId="42" fillId="0" borderId="10" xfId="0" applyNumberFormat="1" applyFont="1" applyBorder="1" applyAlignment="1">
      <alignment horizontal="center" vertical="center"/>
    </xf>
    <xf numFmtId="3" fontId="42" fillId="0" borderId="10" xfId="0" applyNumberFormat="1" applyFont="1" applyBorder="1" applyAlignment="1">
      <alignment horizontal="center" vertical="center"/>
    </xf>
    <xf numFmtId="10" fontId="42" fillId="0" borderId="10" xfId="0" applyNumberFormat="1" applyFont="1" applyBorder="1" applyAlignment="1">
      <alignment horizontal="center" vertical="center"/>
    </xf>
    <xf numFmtId="14" fontId="42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3" fontId="3" fillId="0" borderId="0" xfId="0" applyNumberFormat="1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Z47"/>
  <sheetViews>
    <sheetView tabSelected="1" view="pageBreakPreview" zoomScale="30" zoomScaleNormal="68" zoomScaleSheetLayoutView="30" zoomScalePageLayoutView="0" workbookViewId="0" topLeftCell="A28">
      <selection activeCell="H13" sqref="H13"/>
    </sheetView>
  </sheetViews>
  <sheetFormatPr defaultColWidth="9.140625" defaultRowHeight="15"/>
  <cols>
    <col min="1" max="1" width="33.140625" style="0" customWidth="1"/>
    <col min="2" max="2" width="41.421875" style="0" customWidth="1"/>
    <col min="3" max="3" width="31.8515625" style="0" customWidth="1"/>
    <col min="4" max="4" width="27.140625" style="0" customWidth="1"/>
    <col min="5" max="5" width="44.140625" style="0" customWidth="1"/>
    <col min="6" max="6" width="35.57421875" style="0" customWidth="1"/>
    <col min="7" max="7" width="26.421875" style="0" customWidth="1"/>
    <col min="8" max="8" width="34.421875" style="0" customWidth="1"/>
    <col min="9" max="9" width="35.8515625" style="0" customWidth="1"/>
    <col min="10" max="10" width="34.421875" style="0" customWidth="1"/>
    <col min="11" max="11" width="53.8515625" style="0" customWidth="1"/>
    <col min="12" max="12" width="45.140625" style="0" customWidth="1"/>
    <col min="13" max="13" width="28.8515625" style="0" customWidth="1"/>
    <col min="14" max="14" width="31.8515625" style="0" customWidth="1"/>
    <col min="15" max="15" width="58.8515625" style="0" customWidth="1"/>
  </cols>
  <sheetData>
    <row r="1" spans="1:17" s="2" customFormat="1" ht="84.75" customHeight="1" thickBot="1">
      <c r="A1" s="60" t="s">
        <v>100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3"/>
      <c r="Q1" s="1"/>
    </row>
    <row r="2" spans="1:43" s="39" customFormat="1" ht="35.25">
      <c r="A2" s="33" t="s">
        <v>0</v>
      </c>
      <c r="B2" s="33" t="s">
        <v>1</v>
      </c>
      <c r="C2" s="33" t="s">
        <v>2</v>
      </c>
      <c r="D2" s="33" t="s">
        <v>3</v>
      </c>
      <c r="E2" s="34" t="s">
        <v>1</v>
      </c>
      <c r="F2" s="33" t="s">
        <v>4</v>
      </c>
      <c r="G2" s="33" t="s">
        <v>5</v>
      </c>
      <c r="H2" s="33" t="s">
        <v>6</v>
      </c>
      <c r="I2" s="33" t="s">
        <v>7</v>
      </c>
      <c r="J2" s="35" t="s">
        <v>8</v>
      </c>
      <c r="K2" s="33" t="s">
        <v>9</v>
      </c>
      <c r="L2" s="36" t="s">
        <v>88</v>
      </c>
      <c r="M2" s="36" t="s">
        <v>10</v>
      </c>
      <c r="N2" s="37" t="s">
        <v>11</v>
      </c>
      <c r="O2" s="37" t="s">
        <v>54</v>
      </c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</row>
    <row r="3" spans="1:43" s="39" customFormat="1" ht="42.75" customHeight="1">
      <c r="A3" s="40" t="s">
        <v>12</v>
      </c>
      <c r="B3" s="41" t="s">
        <v>13</v>
      </c>
      <c r="C3" s="40" t="s">
        <v>14</v>
      </c>
      <c r="D3" s="40" t="s">
        <v>15</v>
      </c>
      <c r="E3" s="41" t="s">
        <v>16</v>
      </c>
      <c r="F3" s="40" t="s">
        <v>17</v>
      </c>
      <c r="G3" s="40" t="s">
        <v>17</v>
      </c>
      <c r="H3" s="40" t="s">
        <v>18</v>
      </c>
      <c r="I3" s="40" t="s">
        <v>19</v>
      </c>
      <c r="J3" s="42" t="s">
        <v>20</v>
      </c>
      <c r="K3" s="40" t="s">
        <v>19</v>
      </c>
      <c r="L3" s="43"/>
      <c r="M3" s="43" t="s">
        <v>21</v>
      </c>
      <c r="N3" s="44" t="s">
        <v>22</v>
      </c>
      <c r="O3" s="44" t="s">
        <v>55</v>
      </c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</row>
    <row r="4" spans="1:43" s="39" customFormat="1" ht="45" customHeight="1">
      <c r="A4" s="45"/>
      <c r="B4" s="41"/>
      <c r="C4" s="40"/>
      <c r="D4" s="40"/>
      <c r="E4" s="41"/>
      <c r="F4" s="40"/>
      <c r="G4" s="40" t="s">
        <v>23</v>
      </c>
      <c r="H4" s="40"/>
      <c r="I4" s="40" t="s">
        <v>24</v>
      </c>
      <c r="J4" s="42"/>
      <c r="K4" s="40"/>
      <c r="L4" s="43"/>
      <c r="M4" s="43"/>
      <c r="N4" s="44"/>
      <c r="O4" s="44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38"/>
    </row>
    <row r="5" spans="1:43" s="39" customFormat="1" ht="35.25">
      <c r="A5" s="40" t="s">
        <v>25</v>
      </c>
      <c r="B5" s="41" t="s">
        <v>26</v>
      </c>
      <c r="C5" s="40" t="s">
        <v>27</v>
      </c>
      <c r="D5" s="40" t="s">
        <v>28</v>
      </c>
      <c r="E5" s="41" t="s">
        <v>29</v>
      </c>
      <c r="F5" s="40" t="s">
        <v>30</v>
      </c>
      <c r="G5" s="40" t="s">
        <v>31</v>
      </c>
      <c r="H5" s="40" t="s">
        <v>32</v>
      </c>
      <c r="I5" s="40" t="s">
        <v>33</v>
      </c>
      <c r="J5" s="42" t="s">
        <v>34</v>
      </c>
      <c r="K5" s="40" t="s">
        <v>35</v>
      </c>
      <c r="L5" s="43" t="s">
        <v>36</v>
      </c>
      <c r="M5" s="43" t="s">
        <v>33</v>
      </c>
      <c r="N5" s="44" t="s">
        <v>37</v>
      </c>
      <c r="O5" s="44" t="s">
        <v>56</v>
      </c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</row>
    <row r="6" spans="1:130" s="39" customFormat="1" ht="42.75" customHeight="1">
      <c r="A6" s="40" t="s">
        <v>38</v>
      </c>
      <c r="B6" s="41" t="s">
        <v>38</v>
      </c>
      <c r="C6" s="40" t="s">
        <v>37</v>
      </c>
      <c r="D6" s="40" t="s">
        <v>39</v>
      </c>
      <c r="E6" s="41" t="s">
        <v>40</v>
      </c>
      <c r="F6" s="40" t="s">
        <v>41</v>
      </c>
      <c r="G6" s="40" t="s">
        <v>42</v>
      </c>
      <c r="H6" s="40" t="s">
        <v>41</v>
      </c>
      <c r="I6" s="40" t="s">
        <v>41</v>
      </c>
      <c r="J6" s="42" t="s">
        <v>43</v>
      </c>
      <c r="K6" s="40" t="s">
        <v>44</v>
      </c>
      <c r="L6" s="43" t="s">
        <v>53</v>
      </c>
      <c r="M6" s="43" t="s">
        <v>45</v>
      </c>
      <c r="N6" s="44" t="s">
        <v>46</v>
      </c>
      <c r="O6" s="44" t="s">
        <v>57</v>
      </c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38"/>
      <c r="AO6" s="38"/>
      <c r="AP6" s="38"/>
      <c r="AQ6" s="38"/>
      <c r="AR6" s="38"/>
      <c r="AS6" s="38"/>
      <c r="AT6" s="38"/>
      <c r="AU6" s="38"/>
      <c r="AV6" s="38"/>
      <c r="AW6" s="38"/>
      <c r="AX6" s="38"/>
      <c r="AY6" s="38"/>
      <c r="AZ6" s="38"/>
      <c r="BA6" s="38"/>
      <c r="BB6" s="38"/>
      <c r="BC6" s="38"/>
      <c r="BD6" s="38"/>
      <c r="BE6" s="38"/>
      <c r="BF6" s="38"/>
      <c r="BG6" s="38"/>
      <c r="BH6" s="38"/>
      <c r="BI6" s="38"/>
      <c r="BJ6" s="38"/>
      <c r="BK6" s="38"/>
      <c r="BL6" s="38"/>
      <c r="BM6" s="38"/>
      <c r="BN6" s="38"/>
      <c r="BO6" s="38"/>
      <c r="BP6" s="38"/>
      <c r="BQ6" s="38"/>
      <c r="BR6" s="38"/>
      <c r="BS6" s="38"/>
      <c r="BT6" s="38"/>
      <c r="BU6" s="38"/>
      <c r="BV6" s="38"/>
      <c r="BW6" s="38"/>
      <c r="BX6" s="38"/>
      <c r="BY6" s="38"/>
      <c r="BZ6" s="38"/>
      <c r="CA6" s="38"/>
      <c r="CB6" s="38"/>
      <c r="CC6" s="38"/>
      <c r="CD6" s="38"/>
      <c r="CE6" s="38"/>
      <c r="CF6" s="38"/>
      <c r="CG6" s="38"/>
      <c r="CH6" s="38"/>
      <c r="CI6" s="38"/>
      <c r="CJ6" s="38"/>
      <c r="CK6" s="38"/>
      <c r="CL6" s="38"/>
      <c r="CM6" s="38"/>
      <c r="CN6" s="38"/>
      <c r="CO6" s="38"/>
      <c r="CP6" s="38"/>
      <c r="CQ6" s="38"/>
      <c r="CR6" s="38"/>
      <c r="CS6" s="38"/>
      <c r="CT6" s="38"/>
      <c r="CU6" s="38"/>
      <c r="CV6" s="38"/>
      <c r="CW6" s="38"/>
      <c r="CX6" s="38"/>
      <c r="CY6" s="38"/>
      <c r="CZ6" s="38"/>
      <c r="DA6" s="38"/>
      <c r="DB6" s="38"/>
      <c r="DC6" s="38"/>
      <c r="DD6" s="38"/>
      <c r="DE6" s="38"/>
      <c r="DF6" s="38"/>
      <c r="DG6" s="38"/>
      <c r="DH6" s="38"/>
      <c r="DI6" s="38"/>
      <c r="DJ6" s="38"/>
      <c r="DK6" s="38"/>
      <c r="DL6" s="38"/>
      <c r="DM6" s="38"/>
      <c r="DN6" s="38"/>
      <c r="DO6" s="38"/>
      <c r="DP6" s="38"/>
      <c r="DQ6" s="38"/>
      <c r="DR6" s="38"/>
      <c r="DS6" s="38"/>
      <c r="DT6" s="38"/>
      <c r="DU6" s="38"/>
      <c r="DV6" s="38"/>
      <c r="DW6" s="38"/>
      <c r="DX6" s="38"/>
      <c r="DY6" s="38"/>
      <c r="DZ6" s="38"/>
    </row>
    <row r="7" spans="1:130" s="39" customFormat="1" ht="45.75" customHeight="1" thickBot="1">
      <c r="A7" s="46"/>
      <c r="B7" s="47"/>
      <c r="C7" s="48"/>
      <c r="D7" s="48" t="s">
        <v>47</v>
      </c>
      <c r="E7" s="47"/>
      <c r="F7" s="48" t="s">
        <v>42</v>
      </c>
      <c r="G7" s="48"/>
      <c r="H7" s="48" t="s">
        <v>48</v>
      </c>
      <c r="I7" s="48" t="s">
        <v>49</v>
      </c>
      <c r="J7" s="49"/>
      <c r="K7" s="48"/>
      <c r="L7" s="50"/>
      <c r="M7" s="50" t="s">
        <v>50</v>
      </c>
      <c r="N7" s="51"/>
      <c r="O7" s="51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/>
      <c r="BG7" s="38"/>
      <c r="BH7" s="38"/>
      <c r="BI7" s="38"/>
      <c r="BJ7" s="38"/>
      <c r="BK7" s="38"/>
      <c r="BL7" s="38"/>
      <c r="BM7" s="38"/>
      <c r="BN7" s="38"/>
      <c r="BO7" s="38"/>
      <c r="BP7" s="38"/>
      <c r="BQ7" s="38"/>
      <c r="BR7" s="38"/>
      <c r="BS7" s="38"/>
      <c r="BT7" s="38"/>
      <c r="BU7" s="38"/>
      <c r="BV7" s="38"/>
      <c r="BW7" s="38"/>
      <c r="BX7" s="38"/>
      <c r="BY7" s="38"/>
      <c r="BZ7" s="38"/>
      <c r="CA7" s="38"/>
      <c r="CB7" s="38"/>
      <c r="CC7" s="38"/>
      <c r="CD7" s="38"/>
      <c r="CE7" s="38"/>
      <c r="CF7" s="38"/>
      <c r="CG7" s="38"/>
      <c r="CH7" s="38"/>
      <c r="CI7" s="38"/>
      <c r="CJ7" s="38"/>
      <c r="CK7" s="38"/>
      <c r="CL7" s="38"/>
      <c r="CM7" s="38"/>
      <c r="CN7" s="38"/>
      <c r="CO7" s="38"/>
      <c r="CP7" s="38"/>
      <c r="CQ7" s="38"/>
      <c r="CR7" s="38"/>
      <c r="CS7" s="38"/>
      <c r="CT7" s="38"/>
      <c r="CU7" s="38"/>
      <c r="CV7" s="38"/>
      <c r="CW7" s="38"/>
      <c r="CX7" s="38"/>
      <c r="CY7" s="38"/>
      <c r="CZ7" s="38"/>
      <c r="DA7" s="38"/>
      <c r="DB7" s="38"/>
      <c r="DC7" s="38"/>
      <c r="DD7" s="38"/>
      <c r="DE7" s="38"/>
      <c r="DF7" s="38"/>
      <c r="DG7" s="38"/>
      <c r="DH7" s="38"/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8"/>
      <c r="DY7" s="38"/>
      <c r="DZ7" s="38"/>
    </row>
    <row r="8" spans="1:36" s="10" customFormat="1" ht="84.75" customHeight="1">
      <c r="A8" s="4" t="s">
        <v>51</v>
      </c>
      <c r="B8" s="5">
        <v>43115</v>
      </c>
      <c r="C8" s="32">
        <v>100000</v>
      </c>
      <c r="D8" s="4">
        <v>14</v>
      </c>
      <c r="E8" s="5">
        <f aca="true" t="shared" si="0" ref="E8:E14">B8+15</f>
        <v>43130</v>
      </c>
      <c r="F8" s="4">
        <v>3</v>
      </c>
      <c r="G8" s="4">
        <v>3</v>
      </c>
      <c r="H8" s="7">
        <v>15200</v>
      </c>
      <c r="I8" s="7">
        <v>15200</v>
      </c>
      <c r="J8" s="8">
        <v>0.152</v>
      </c>
      <c r="K8" s="9" t="s">
        <v>52</v>
      </c>
      <c r="L8" s="8">
        <v>0.007</v>
      </c>
      <c r="M8" s="7">
        <v>15200</v>
      </c>
      <c r="N8" s="7">
        <v>15200</v>
      </c>
      <c r="O8" s="7">
        <v>15200</v>
      </c>
      <c r="P8" s="13"/>
      <c r="Q8" s="14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1"/>
    </row>
    <row r="9" spans="1:36" s="10" customFormat="1" ht="84.75" customHeight="1">
      <c r="A9" s="4" t="s">
        <v>58</v>
      </c>
      <c r="B9" s="5">
        <v>43122</v>
      </c>
      <c r="C9" s="6">
        <v>100000</v>
      </c>
      <c r="D9" s="4">
        <v>14</v>
      </c>
      <c r="E9" s="5">
        <f t="shared" si="0"/>
        <v>43137</v>
      </c>
      <c r="F9" s="4">
        <v>2</v>
      </c>
      <c r="G9" s="4">
        <v>2</v>
      </c>
      <c r="H9" s="7">
        <v>11000</v>
      </c>
      <c r="I9" s="7">
        <v>11000</v>
      </c>
      <c r="J9" s="8">
        <v>0.11</v>
      </c>
      <c r="K9" s="9" t="s">
        <v>52</v>
      </c>
      <c r="L9" s="8">
        <v>0.007</v>
      </c>
      <c r="M9" s="7">
        <v>11000</v>
      </c>
      <c r="N9" s="7">
        <v>11000</v>
      </c>
      <c r="O9" s="7">
        <f>O8+N9</f>
        <v>26200</v>
      </c>
      <c r="P9" s="13"/>
      <c r="Q9" s="14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1"/>
    </row>
    <row r="10" spans="1:36" s="10" customFormat="1" ht="84.75" customHeight="1">
      <c r="A10" s="4" t="s">
        <v>59</v>
      </c>
      <c r="B10" s="5">
        <v>43143</v>
      </c>
      <c r="C10" s="6">
        <v>100000</v>
      </c>
      <c r="D10" s="4">
        <v>14</v>
      </c>
      <c r="E10" s="5">
        <f t="shared" si="0"/>
        <v>43158</v>
      </c>
      <c r="F10" s="4">
        <v>2</v>
      </c>
      <c r="G10" s="4">
        <v>2</v>
      </c>
      <c r="H10" s="7">
        <v>30000</v>
      </c>
      <c r="I10" s="7">
        <v>30000</v>
      </c>
      <c r="J10" s="8">
        <v>0.3</v>
      </c>
      <c r="K10" s="9" t="s">
        <v>52</v>
      </c>
      <c r="L10" s="8">
        <v>0.007</v>
      </c>
      <c r="M10" s="7">
        <v>30000</v>
      </c>
      <c r="N10" s="7">
        <v>30000</v>
      </c>
      <c r="O10" s="7">
        <f aca="true" t="shared" si="1" ref="O10:O36">O9+N10</f>
        <v>56200</v>
      </c>
      <c r="P10" s="13"/>
      <c r="Q10" s="14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1"/>
    </row>
    <row r="11" spans="1:36" s="10" customFormat="1" ht="84.75" customHeight="1">
      <c r="A11" s="4" t="s">
        <v>60</v>
      </c>
      <c r="B11" s="5">
        <v>43157</v>
      </c>
      <c r="C11" s="6">
        <v>100000</v>
      </c>
      <c r="D11" s="4">
        <v>14</v>
      </c>
      <c r="E11" s="5">
        <f t="shared" si="0"/>
        <v>43172</v>
      </c>
      <c r="F11" s="4">
        <v>3</v>
      </c>
      <c r="G11" s="4">
        <v>3</v>
      </c>
      <c r="H11" s="7">
        <v>20100</v>
      </c>
      <c r="I11" s="7">
        <v>20100</v>
      </c>
      <c r="J11" s="8">
        <v>0.201</v>
      </c>
      <c r="K11" s="9" t="s">
        <v>52</v>
      </c>
      <c r="L11" s="8">
        <v>0.007</v>
      </c>
      <c r="M11" s="7">
        <v>20100</v>
      </c>
      <c r="N11" s="7">
        <v>20100</v>
      </c>
      <c r="O11" s="7">
        <f t="shared" si="1"/>
        <v>76300</v>
      </c>
      <c r="P11" s="13"/>
      <c r="Q11" s="14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1"/>
    </row>
    <row r="12" spans="1:17" s="12" customFormat="1" ht="84.75" customHeight="1">
      <c r="A12" s="4" t="s">
        <v>61</v>
      </c>
      <c r="B12" s="5">
        <v>43171</v>
      </c>
      <c r="C12" s="6">
        <v>100000</v>
      </c>
      <c r="D12" s="4">
        <v>14</v>
      </c>
      <c r="E12" s="5">
        <f t="shared" si="0"/>
        <v>43186</v>
      </c>
      <c r="F12" s="4">
        <v>2</v>
      </c>
      <c r="G12" s="4">
        <v>2</v>
      </c>
      <c r="H12" s="7">
        <v>20000</v>
      </c>
      <c r="I12" s="7">
        <v>20000</v>
      </c>
      <c r="J12" s="8">
        <v>0.2</v>
      </c>
      <c r="K12" s="9" t="s">
        <v>52</v>
      </c>
      <c r="L12" s="8">
        <v>0.007</v>
      </c>
      <c r="M12" s="7">
        <v>20000</v>
      </c>
      <c r="N12" s="7">
        <v>20000</v>
      </c>
      <c r="O12" s="7">
        <f t="shared" si="1"/>
        <v>96300</v>
      </c>
      <c r="P12" s="13"/>
      <c r="Q12" s="14"/>
    </row>
    <row r="13" spans="1:17" s="12" customFormat="1" ht="84.75" customHeight="1">
      <c r="A13" s="15" t="s">
        <v>62</v>
      </c>
      <c r="B13" s="16">
        <v>43185</v>
      </c>
      <c r="C13" s="17">
        <v>50000</v>
      </c>
      <c r="D13" s="15">
        <v>14</v>
      </c>
      <c r="E13" s="16">
        <f t="shared" si="0"/>
        <v>43200</v>
      </c>
      <c r="F13" s="15">
        <v>1</v>
      </c>
      <c r="G13" s="15">
        <v>1</v>
      </c>
      <c r="H13" s="18">
        <v>300</v>
      </c>
      <c r="I13" s="18">
        <v>300</v>
      </c>
      <c r="J13" s="19">
        <v>0.006</v>
      </c>
      <c r="K13" s="20" t="s">
        <v>52</v>
      </c>
      <c r="L13" s="19">
        <v>0.007</v>
      </c>
      <c r="M13" s="18">
        <v>300</v>
      </c>
      <c r="N13" s="18">
        <v>300</v>
      </c>
      <c r="O13" s="7">
        <f t="shared" si="1"/>
        <v>96600</v>
      </c>
      <c r="P13" s="13"/>
      <c r="Q13" s="14"/>
    </row>
    <row r="14" spans="1:50" s="10" customFormat="1" ht="84.75" customHeight="1">
      <c r="A14" s="4" t="s">
        <v>63</v>
      </c>
      <c r="B14" s="5">
        <v>43199</v>
      </c>
      <c r="C14" s="6">
        <v>50000</v>
      </c>
      <c r="D14" s="4">
        <v>14</v>
      </c>
      <c r="E14" s="5">
        <f t="shared" si="0"/>
        <v>43214</v>
      </c>
      <c r="F14" s="4">
        <v>1</v>
      </c>
      <c r="G14" s="4">
        <v>1</v>
      </c>
      <c r="H14" s="7">
        <v>10000</v>
      </c>
      <c r="I14" s="7">
        <v>10000</v>
      </c>
      <c r="J14" s="8">
        <v>0.007</v>
      </c>
      <c r="K14" s="9" t="s">
        <v>52</v>
      </c>
      <c r="L14" s="8">
        <v>0.007</v>
      </c>
      <c r="M14" s="7">
        <v>10000</v>
      </c>
      <c r="N14" s="7">
        <v>10000</v>
      </c>
      <c r="O14" s="7">
        <f t="shared" si="1"/>
        <v>106600</v>
      </c>
      <c r="P14" s="13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1"/>
    </row>
    <row r="15" spans="1:50" s="10" customFormat="1" ht="84.75" customHeight="1">
      <c r="A15" s="4" t="s">
        <v>64</v>
      </c>
      <c r="B15" s="5">
        <v>43213</v>
      </c>
      <c r="C15" s="6">
        <v>50000</v>
      </c>
      <c r="D15" s="4">
        <v>14</v>
      </c>
      <c r="E15" s="5">
        <f aca="true" t="shared" si="2" ref="E15:E22">B15+15</f>
        <v>43228</v>
      </c>
      <c r="F15" s="4">
        <v>2</v>
      </c>
      <c r="G15" s="4">
        <v>2</v>
      </c>
      <c r="H15" s="7">
        <v>16000</v>
      </c>
      <c r="I15" s="7">
        <v>16000</v>
      </c>
      <c r="J15" s="8">
        <v>0.007</v>
      </c>
      <c r="K15" s="9" t="s">
        <v>52</v>
      </c>
      <c r="L15" s="8">
        <v>0.007</v>
      </c>
      <c r="M15" s="7">
        <v>16000</v>
      </c>
      <c r="N15" s="7">
        <v>16000</v>
      </c>
      <c r="O15" s="7">
        <f t="shared" si="1"/>
        <v>122600</v>
      </c>
      <c r="P15" s="13"/>
      <c r="Q15" s="14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1"/>
    </row>
    <row r="16" spans="1:50" s="10" customFormat="1" ht="84.75" customHeight="1">
      <c r="A16" s="4" t="s">
        <v>65</v>
      </c>
      <c r="B16" s="5">
        <v>43227</v>
      </c>
      <c r="C16" s="6">
        <v>50000</v>
      </c>
      <c r="D16" s="4">
        <v>14</v>
      </c>
      <c r="E16" s="5">
        <f t="shared" si="2"/>
        <v>43242</v>
      </c>
      <c r="F16" s="4">
        <v>2</v>
      </c>
      <c r="G16" s="4">
        <v>2</v>
      </c>
      <c r="H16" s="7">
        <v>10500</v>
      </c>
      <c r="I16" s="7">
        <v>10500</v>
      </c>
      <c r="J16" s="8">
        <v>0.007</v>
      </c>
      <c r="K16" s="9" t="s">
        <v>52</v>
      </c>
      <c r="L16" s="8">
        <v>0.007</v>
      </c>
      <c r="M16" s="7">
        <v>10500</v>
      </c>
      <c r="N16" s="7">
        <v>10500</v>
      </c>
      <c r="O16" s="7">
        <f t="shared" si="1"/>
        <v>133100</v>
      </c>
      <c r="P16" s="13"/>
      <c r="Q16" s="14"/>
      <c r="R16" s="14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1"/>
    </row>
    <row r="17" spans="1:50" s="10" customFormat="1" ht="84.75" customHeight="1">
      <c r="A17" s="4" t="s">
        <v>66</v>
      </c>
      <c r="B17" s="5">
        <v>43241</v>
      </c>
      <c r="C17" s="6">
        <v>50000</v>
      </c>
      <c r="D17" s="4">
        <v>14</v>
      </c>
      <c r="E17" s="5">
        <f t="shared" si="2"/>
        <v>43256</v>
      </c>
      <c r="F17" s="4">
        <v>2</v>
      </c>
      <c r="G17" s="4">
        <v>2</v>
      </c>
      <c r="H17" s="7">
        <v>10300</v>
      </c>
      <c r="I17" s="7">
        <v>10300</v>
      </c>
      <c r="J17" s="8">
        <v>0.007</v>
      </c>
      <c r="K17" s="9" t="s">
        <v>52</v>
      </c>
      <c r="L17" s="8">
        <v>0.007</v>
      </c>
      <c r="M17" s="7">
        <v>10300</v>
      </c>
      <c r="N17" s="7">
        <v>10300</v>
      </c>
      <c r="O17" s="7">
        <f t="shared" si="1"/>
        <v>143400</v>
      </c>
      <c r="P17" s="13"/>
      <c r="Q17" s="14"/>
      <c r="R17" s="14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1"/>
    </row>
    <row r="18" spans="1:18" s="12" customFormat="1" ht="84.75" customHeight="1">
      <c r="A18" s="4" t="s">
        <v>67</v>
      </c>
      <c r="B18" s="5">
        <v>43255</v>
      </c>
      <c r="C18" s="6">
        <v>50000</v>
      </c>
      <c r="D18" s="4">
        <v>14</v>
      </c>
      <c r="E18" s="5">
        <f t="shared" si="2"/>
        <v>43270</v>
      </c>
      <c r="F18" s="4">
        <v>3</v>
      </c>
      <c r="G18" s="4">
        <v>3</v>
      </c>
      <c r="H18" s="7">
        <v>11500</v>
      </c>
      <c r="I18" s="7">
        <v>11500</v>
      </c>
      <c r="J18" s="8">
        <v>0.007</v>
      </c>
      <c r="K18" s="9" t="s">
        <v>52</v>
      </c>
      <c r="L18" s="8">
        <v>0.007</v>
      </c>
      <c r="M18" s="7">
        <v>11500</v>
      </c>
      <c r="N18" s="7">
        <v>11500</v>
      </c>
      <c r="O18" s="7">
        <f t="shared" si="1"/>
        <v>154900</v>
      </c>
      <c r="P18" s="13"/>
      <c r="Q18" s="14"/>
      <c r="R18" s="14"/>
    </row>
    <row r="19" spans="1:18" s="12" customFormat="1" ht="84.75" customHeight="1">
      <c r="A19" s="4" t="s">
        <v>68</v>
      </c>
      <c r="B19" s="5">
        <v>43276</v>
      </c>
      <c r="C19" s="6">
        <v>50000</v>
      </c>
      <c r="D19" s="4">
        <v>14</v>
      </c>
      <c r="E19" s="5">
        <f t="shared" si="2"/>
        <v>43291</v>
      </c>
      <c r="F19" s="4">
        <v>3</v>
      </c>
      <c r="G19" s="4">
        <v>3</v>
      </c>
      <c r="H19" s="7">
        <v>21000</v>
      </c>
      <c r="I19" s="7">
        <v>21000</v>
      </c>
      <c r="J19" s="8">
        <v>0.007</v>
      </c>
      <c r="K19" s="9" t="s">
        <v>52</v>
      </c>
      <c r="L19" s="8">
        <v>0.007</v>
      </c>
      <c r="M19" s="7">
        <v>21000</v>
      </c>
      <c r="N19" s="7">
        <v>21000</v>
      </c>
      <c r="O19" s="7">
        <f t="shared" si="1"/>
        <v>175900</v>
      </c>
      <c r="P19" s="13"/>
      <c r="Q19" s="14"/>
      <c r="R19" s="14"/>
    </row>
    <row r="20" spans="1:18" s="12" customFormat="1" ht="84.75" customHeight="1">
      <c r="A20" s="4" t="s">
        <v>69</v>
      </c>
      <c r="B20" s="5">
        <v>43283</v>
      </c>
      <c r="C20" s="6">
        <v>50000</v>
      </c>
      <c r="D20" s="4">
        <v>14</v>
      </c>
      <c r="E20" s="5">
        <f t="shared" si="2"/>
        <v>43298</v>
      </c>
      <c r="F20" s="4">
        <v>1</v>
      </c>
      <c r="G20" s="4">
        <v>1</v>
      </c>
      <c r="H20" s="7">
        <v>10000</v>
      </c>
      <c r="I20" s="7">
        <v>10000</v>
      </c>
      <c r="J20" s="8">
        <v>0.007</v>
      </c>
      <c r="K20" s="9" t="s">
        <v>52</v>
      </c>
      <c r="L20" s="8">
        <v>0.007</v>
      </c>
      <c r="M20" s="7">
        <v>10000</v>
      </c>
      <c r="N20" s="7">
        <v>10000</v>
      </c>
      <c r="O20" s="7">
        <f t="shared" si="1"/>
        <v>185900</v>
      </c>
      <c r="P20" s="13"/>
      <c r="Q20" s="14"/>
      <c r="R20" s="14"/>
    </row>
    <row r="21" spans="1:18" s="12" customFormat="1" ht="84.75" customHeight="1">
      <c r="A21" s="4" t="s">
        <v>70</v>
      </c>
      <c r="B21" s="5">
        <v>43304</v>
      </c>
      <c r="C21" s="6">
        <v>50000</v>
      </c>
      <c r="D21" s="4">
        <v>14</v>
      </c>
      <c r="E21" s="5">
        <f t="shared" si="2"/>
        <v>43319</v>
      </c>
      <c r="F21" s="4">
        <v>4</v>
      </c>
      <c r="G21" s="4">
        <v>4</v>
      </c>
      <c r="H21" s="7">
        <v>26000</v>
      </c>
      <c r="I21" s="7">
        <v>26000</v>
      </c>
      <c r="J21" s="8">
        <v>0.007</v>
      </c>
      <c r="K21" s="9" t="s">
        <v>52</v>
      </c>
      <c r="L21" s="8">
        <v>0.007</v>
      </c>
      <c r="M21" s="7">
        <v>26000</v>
      </c>
      <c r="N21" s="7">
        <v>26000</v>
      </c>
      <c r="O21" s="7">
        <f t="shared" si="1"/>
        <v>211900</v>
      </c>
      <c r="P21" s="13"/>
      <c r="Q21" s="14"/>
      <c r="R21" s="14"/>
    </row>
    <row r="22" spans="1:18" s="12" customFormat="1" ht="84.75" customHeight="1">
      <c r="A22" s="15" t="s">
        <v>71</v>
      </c>
      <c r="B22" s="16">
        <v>43318</v>
      </c>
      <c r="C22" s="17">
        <v>50000</v>
      </c>
      <c r="D22" s="15">
        <v>14</v>
      </c>
      <c r="E22" s="16">
        <f t="shared" si="2"/>
        <v>43333</v>
      </c>
      <c r="F22" s="15">
        <v>2</v>
      </c>
      <c r="G22" s="15">
        <v>2</v>
      </c>
      <c r="H22" s="18">
        <v>11000</v>
      </c>
      <c r="I22" s="18">
        <v>11000</v>
      </c>
      <c r="J22" s="19">
        <v>0.007</v>
      </c>
      <c r="K22" s="20" t="s">
        <v>52</v>
      </c>
      <c r="L22" s="19">
        <v>0.007</v>
      </c>
      <c r="M22" s="18">
        <v>11000</v>
      </c>
      <c r="N22" s="18">
        <v>11000</v>
      </c>
      <c r="O22" s="7">
        <f t="shared" si="1"/>
        <v>222900</v>
      </c>
      <c r="P22" s="13"/>
      <c r="Q22" s="14"/>
      <c r="R22" s="14"/>
    </row>
    <row r="23" spans="1:32" s="10" customFormat="1" ht="84.75" customHeight="1">
      <c r="A23" s="4" t="s">
        <v>72</v>
      </c>
      <c r="B23" s="5">
        <v>43346</v>
      </c>
      <c r="C23" s="6">
        <v>50000</v>
      </c>
      <c r="D23" s="4">
        <v>30</v>
      </c>
      <c r="E23" s="5">
        <f>B23+30</f>
        <v>43376</v>
      </c>
      <c r="F23" s="4">
        <v>1</v>
      </c>
      <c r="G23" s="4">
        <v>1</v>
      </c>
      <c r="H23" s="7">
        <v>20000</v>
      </c>
      <c r="I23" s="7">
        <v>20000</v>
      </c>
      <c r="J23" s="8">
        <v>0.014</v>
      </c>
      <c r="K23" s="9" t="s">
        <v>73</v>
      </c>
      <c r="L23" s="8">
        <v>0.014</v>
      </c>
      <c r="M23" s="7">
        <v>20000</v>
      </c>
      <c r="N23" s="7">
        <v>20000</v>
      </c>
      <c r="O23" s="7">
        <f t="shared" si="1"/>
        <v>242900</v>
      </c>
      <c r="P23" s="13"/>
      <c r="Q23" s="14"/>
      <c r="R23" s="14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1"/>
    </row>
    <row r="24" spans="1:32" s="10" customFormat="1" ht="84.75" customHeight="1">
      <c r="A24" s="4" t="s">
        <v>74</v>
      </c>
      <c r="B24" s="5">
        <v>43374</v>
      </c>
      <c r="C24" s="6">
        <v>50000</v>
      </c>
      <c r="D24" s="4">
        <v>30</v>
      </c>
      <c r="E24" s="5">
        <f>B24+31</f>
        <v>43405</v>
      </c>
      <c r="F24" s="4">
        <v>1</v>
      </c>
      <c r="G24" s="4">
        <v>1</v>
      </c>
      <c r="H24" s="7">
        <v>20000</v>
      </c>
      <c r="I24" s="7">
        <v>20000</v>
      </c>
      <c r="J24" s="8">
        <v>0.4</v>
      </c>
      <c r="K24" s="9" t="s">
        <v>75</v>
      </c>
      <c r="L24" s="8">
        <v>0.015</v>
      </c>
      <c r="M24" s="7">
        <v>20000</v>
      </c>
      <c r="N24" s="7">
        <v>20000</v>
      </c>
      <c r="O24" s="7">
        <f t="shared" si="1"/>
        <v>262900</v>
      </c>
      <c r="P24" s="13"/>
      <c r="Q24" s="14"/>
      <c r="R24" s="14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1"/>
    </row>
    <row r="25" spans="1:32" s="10" customFormat="1" ht="84.75" customHeight="1">
      <c r="A25" s="4" t="s">
        <v>76</v>
      </c>
      <c r="B25" s="5">
        <v>43388</v>
      </c>
      <c r="C25" s="6">
        <v>100000</v>
      </c>
      <c r="D25" s="4">
        <v>182</v>
      </c>
      <c r="E25" s="5">
        <f>B25+183</f>
        <v>43571</v>
      </c>
      <c r="F25" s="4">
        <v>2</v>
      </c>
      <c r="G25" s="4">
        <v>2</v>
      </c>
      <c r="H25" s="7">
        <v>25000</v>
      </c>
      <c r="I25" s="7">
        <v>25000</v>
      </c>
      <c r="J25" s="8">
        <v>0.25</v>
      </c>
      <c r="K25" s="9" t="s">
        <v>77</v>
      </c>
      <c r="L25" s="8">
        <v>0.02</v>
      </c>
      <c r="M25" s="7">
        <v>25000</v>
      </c>
      <c r="N25" s="7">
        <v>25000</v>
      </c>
      <c r="O25" s="7">
        <f t="shared" si="1"/>
        <v>287900</v>
      </c>
      <c r="P25" s="13"/>
      <c r="Q25" s="14"/>
      <c r="R25" s="14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1"/>
    </row>
    <row r="26" spans="1:18" s="12" customFormat="1" ht="84.75" customHeight="1">
      <c r="A26" s="4" t="s">
        <v>78</v>
      </c>
      <c r="B26" s="5">
        <v>43451</v>
      </c>
      <c r="C26" s="6">
        <v>50000</v>
      </c>
      <c r="D26" s="4">
        <v>91</v>
      </c>
      <c r="E26" s="5">
        <f>B26+92</f>
        <v>43543</v>
      </c>
      <c r="F26" s="4">
        <v>3</v>
      </c>
      <c r="G26" s="4">
        <v>3</v>
      </c>
      <c r="H26" s="7">
        <v>46000</v>
      </c>
      <c r="I26" s="7">
        <v>36000</v>
      </c>
      <c r="J26" s="8">
        <v>0.92</v>
      </c>
      <c r="K26" s="9" t="s">
        <v>79</v>
      </c>
      <c r="L26" s="8">
        <v>0.017</v>
      </c>
      <c r="M26" s="7">
        <v>36000</v>
      </c>
      <c r="N26" s="7">
        <v>36000</v>
      </c>
      <c r="O26" s="7">
        <f t="shared" si="1"/>
        <v>323900</v>
      </c>
      <c r="P26" s="13"/>
      <c r="Q26" s="14"/>
      <c r="R26" s="14"/>
    </row>
    <row r="27" spans="1:18" s="12" customFormat="1" ht="84.75" customHeight="1">
      <c r="A27" s="4" t="s">
        <v>80</v>
      </c>
      <c r="B27" s="5">
        <v>43472</v>
      </c>
      <c r="C27" s="6">
        <v>50000</v>
      </c>
      <c r="D27" s="4">
        <v>30</v>
      </c>
      <c r="E27" s="5">
        <f>B27+31</f>
        <v>43503</v>
      </c>
      <c r="F27" s="4">
        <v>2</v>
      </c>
      <c r="G27" s="4">
        <v>2</v>
      </c>
      <c r="H27" s="7">
        <v>39000</v>
      </c>
      <c r="I27" s="7">
        <v>38000</v>
      </c>
      <c r="J27" s="8">
        <v>0.78</v>
      </c>
      <c r="K27" s="9" t="s">
        <v>81</v>
      </c>
      <c r="L27" s="8">
        <v>0.015</v>
      </c>
      <c r="M27" s="7">
        <v>38000</v>
      </c>
      <c r="N27" s="7">
        <v>38000</v>
      </c>
      <c r="O27" s="7">
        <f t="shared" si="1"/>
        <v>361900</v>
      </c>
      <c r="P27" s="13"/>
      <c r="Q27" s="14"/>
      <c r="R27" s="14"/>
    </row>
    <row r="28" spans="1:18" s="12" customFormat="1" ht="84.75" customHeight="1">
      <c r="A28" s="4" t="s">
        <v>82</v>
      </c>
      <c r="B28" s="5">
        <v>43500</v>
      </c>
      <c r="C28" s="6">
        <v>50000</v>
      </c>
      <c r="D28" s="4">
        <v>30</v>
      </c>
      <c r="E28" s="5">
        <f>B28+31</f>
        <v>43531</v>
      </c>
      <c r="F28" s="4">
        <v>3</v>
      </c>
      <c r="G28" s="4">
        <v>3</v>
      </c>
      <c r="H28" s="7">
        <v>26000</v>
      </c>
      <c r="I28" s="7">
        <v>16000</v>
      </c>
      <c r="J28" s="8">
        <v>0.52</v>
      </c>
      <c r="K28" s="9" t="s">
        <v>83</v>
      </c>
      <c r="L28" s="8">
        <v>0.015</v>
      </c>
      <c r="M28" s="7">
        <v>16000</v>
      </c>
      <c r="N28" s="7">
        <v>16000</v>
      </c>
      <c r="O28" s="7">
        <f t="shared" si="1"/>
        <v>377900</v>
      </c>
      <c r="P28" s="13"/>
      <c r="Q28" s="14"/>
      <c r="R28" s="14"/>
    </row>
    <row r="29" spans="1:35" s="31" customFormat="1" ht="95.25" customHeight="1">
      <c r="A29" s="22" t="s">
        <v>84</v>
      </c>
      <c r="B29" s="23">
        <v>43521</v>
      </c>
      <c r="C29" s="24">
        <v>100000</v>
      </c>
      <c r="D29" s="22">
        <v>182</v>
      </c>
      <c r="E29" s="5">
        <f>B29+183</f>
        <v>43704</v>
      </c>
      <c r="F29" s="22">
        <v>1</v>
      </c>
      <c r="G29" s="22">
        <v>1</v>
      </c>
      <c r="H29" s="25">
        <v>20000</v>
      </c>
      <c r="I29" s="25">
        <v>20000</v>
      </c>
      <c r="J29" s="26">
        <v>0.2</v>
      </c>
      <c r="K29" s="27" t="s">
        <v>85</v>
      </c>
      <c r="L29" s="26">
        <v>0.02</v>
      </c>
      <c r="M29" s="25">
        <v>20000</v>
      </c>
      <c r="N29" s="25">
        <v>20000</v>
      </c>
      <c r="O29" s="7">
        <f t="shared" si="1"/>
        <v>397900</v>
      </c>
      <c r="P29" s="28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30"/>
    </row>
    <row r="30" spans="1:35" s="31" customFormat="1" ht="90" customHeight="1">
      <c r="A30" s="22" t="s">
        <v>86</v>
      </c>
      <c r="B30" s="23">
        <v>43528</v>
      </c>
      <c r="C30" s="24">
        <v>50000</v>
      </c>
      <c r="D30" s="22">
        <v>30</v>
      </c>
      <c r="E30" s="5">
        <f>B30+31</f>
        <v>43559</v>
      </c>
      <c r="F30" s="22">
        <v>2</v>
      </c>
      <c r="G30" s="22">
        <v>2</v>
      </c>
      <c r="H30" s="25">
        <v>29000</v>
      </c>
      <c r="I30" s="25">
        <v>28000</v>
      </c>
      <c r="J30" s="26">
        <v>0.58</v>
      </c>
      <c r="K30" s="27" t="s">
        <v>87</v>
      </c>
      <c r="L30" s="26">
        <v>0.015</v>
      </c>
      <c r="M30" s="25">
        <v>28000</v>
      </c>
      <c r="N30" s="25">
        <v>28000</v>
      </c>
      <c r="O30" s="7">
        <f t="shared" si="1"/>
        <v>425900</v>
      </c>
      <c r="P30" s="28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30"/>
    </row>
    <row r="31" spans="1:35" s="31" customFormat="1" ht="90" customHeight="1" hidden="1">
      <c r="A31" s="22" t="s">
        <v>89</v>
      </c>
      <c r="B31" s="23">
        <v>43549</v>
      </c>
      <c r="C31" s="24">
        <v>100000</v>
      </c>
      <c r="D31" s="22">
        <v>182</v>
      </c>
      <c r="E31" s="5">
        <f>B31+31</f>
        <v>43580</v>
      </c>
      <c r="F31" s="22">
        <v>1</v>
      </c>
      <c r="G31" s="22">
        <v>1</v>
      </c>
      <c r="H31" s="25">
        <v>15000</v>
      </c>
      <c r="I31" s="25">
        <v>15000</v>
      </c>
      <c r="J31" s="26">
        <v>0.15</v>
      </c>
      <c r="K31" s="27" t="s">
        <v>90</v>
      </c>
      <c r="L31" s="26">
        <v>0.018</v>
      </c>
      <c r="M31" s="25">
        <v>15000</v>
      </c>
      <c r="N31" s="25">
        <v>15000</v>
      </c>
      <c r="O31" s="7">
        <f t="shared" si="1"/>
        <v>440900</v>
      </c>
      <c r="P31" s="28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30"/>
    </row>
    <row r="32" spans="1:35" s="31" customFormat="1" ht="90" customHeight="1">
      <c r="A32" s="22" t="s">
        <v>91</v>
      </c>
      <c r="B32" s="23">
        <v>43556</v>
      </c>
      <c r="C32" s="24">
        <v>50000</v>
      </c>
      <c r="D32" s="22">
        <v>30</v>
      </c>
      <c r="E32" s="5">
        <f>B32+31</f>
        <v>43587</v>
      </c>
      <c r="F32" s="22">
        <v>5</v>
      </c>
      <c r="G32" s="22">
        <v>4</v>
      </c>
      <c r="H32" s="25">
        <v>35000</v>
      </c>
      <c r="I32" s="25">
        <v>35000</v>
      </c>
      <c r="J32" s="26">
        <v>0.75</v>
      </c>
      <c r="K32" s="27" t="s">
        <v>92</v>
      </c>
      <c r="L32" s="26">
        <v>0.015</v>
      </c>
      <c r="M32" s="25">
        <v>35000</v>
      </c>
      <c r="N32" s="25">
        <v>35000</v>
      </c>
      <c r="O32" s="7">
        <f t="shared" si="1"/>
        <v>475900</v>
      </c>
      <c r="P32" s="28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30"/>
    </row>
    <row r="33" spans="1:31" s="53" customFormat="1" ht="82.5" customHeight="1">
      <c r="A33" s="54" t="s">
        <v>94</v>
      </c>
      <c r="B33" s="55">
        <v>43579</v>
      </c>
      <c r="C33" s="56">
        <v>50000</v>
      </c>
      <c r="D33" s="54">
        <v>91</v>
      </c>
      <c r="E33" s="5">
        <f>B33+92</f>
        <v>43671</v>
      </c>
      <c r="F33" s="54">
        <v>1</v>
      </c>
      <c r="G33" s="54">
        <v>1</v>
      </c>
      <c r="H33" s="56">
        <v>20000</v>
      </c>
      <c r="I33" s="56">
        <v>20000</v>
      </c>
      <c r="J33" s="57">
        <v>0.4</v>
      </c>
      <c r="K33" s="54" t="s">
        <v>93</v>
      </c>
      <c r="L33" s="57">
        <v>0.017</v>
      </c>
      <c r="M33" s="56">
        <v>20000</v>
      </c>
      <c r="N33" s="56">
        <v>20000</v>
      </c>
      <c r="O33" s="7">
        <f t="shared" si="1"/>
        <v>495900</v>
      </c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</row>
    <row r="34" spans="1:31" s="53" customFormat="1" ht="82.5" customHeight="1">
      <c r="A34" s="54" t="s">
        <v>95</v>
      </c>
      <c r="B34" s="58">
        <v>43591</v>
      </c>
      <c r="C34" s="56">
        <v>50000</v>
      </c>
      <c r="D34" s="54">
        <v>30</v>
      </c>
      <c r="E34" s="5">
        <f>B34+31</f>
        <v>43622</v>
      </c>
      <c r="F34" s="54">
        <v>3</v>
      </c>
      <c r="G34" s="54">
        <v>3</v>
      </c>
      <c r="H34" s="56">
        <v>30000</v>
      </c>
      <c r="I34" s="56">
        <v>29000</v>
      </c>
      <c r="J34" s="57">
        <v>0.6</v>
      </c>
      <c r="K34" s="54" t="s">
        <v>96</v>
      </c>
      <c r="L34" s="57">
        <v>0.015</v>
      </c>
      <c r="M34" s="56">
        <v>29000</v>
      </c>
      <c r="N34" s="56">
        <v>29000</v>
      </c>
      <c r="O34" s="7">
        <f t="shared" si="1"/>
        <v>524900</v>
      </c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</row>
    <row r="35" spans="1:31" ht="82.5" customHeight="1">
      <c r="A35" s="54" t="s">
        <v>97</v>
      </c>
      <c r="B35" s="55">
        <v>43605</v>
      </c>
      <c r="C35" s="56">
        <v>100000</v>
      </c>
      <c r="D35" s="54">
        <v>182</v>
      </c>
      <c r="E35" s="23">
        <f>B35+183</f>
        <v>43788</v>
      </c>
      <c r="F35" s="54">
        <v>1</v>
      </c>
      <c r="G35" s="54">
        <v>1</v>
      </c>
      <c r="H35" s="56">
        <v>20000</v>
      </c>
      <c r="I35" s="56">
        <v>20000</v>
      </c>
      <c r="J35" s="57">
        <v>0.2</v>
      </c>
      <c r="K35" s="54" t="s">
        <v>98</v>
      </c>
      <c r="L35" s="57">
        <v>0.02</v>
      </c>
      <c r="M35" s="56">
        <v>20000</v>
      </c>
      <c r="N35" s="56">
        <v>20000</v>
      </c>
      <c r="O35" s="7">
        <f t="shared" si="1"/>
        <v>544900</v>
      </c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</row>
    <row r="36" spans="1:31" ht="82.5" customHeight="1">
      <c r="A36" s="54" t="s">
        <v>99</v>
      </c>
      <c r="B36" s="55">
        <v>43626</v>
      </c>
      <c r="C36" s="56">
        <v>50000</v>
      </c>
      <c r="D36" s="54">
        <v>30</v>
      </c>
      <c r="E36" s="23">
        <f>B36+31</f>
        <v>43657</v>
      </c>
      <c r="F36" s="54">
        <v>2</v>
      </c>
      <c r="G36" s="54">
        <v>2</v>
      </c>
      <c r="H36" s="56">
        <v>28000</v>
      </c>
      <c r="I36" s="56">
        <v>27000</v>
      </c>
      <c r="J36" s="57">
        <v>0.56</v>
      </c>
      <c r="K36" s="54" t="s">
        <v>87</v>
      </c>
      <c r="L36" s="57">
        <v>0.015</v>
      </c>
      <c r="M36" s="56">
        <v>27000</v>
      </c>
      <c r="N36" s="56">
        <v>27000</v>
      </c>
      <c r="O36" s="7">
        <f t="shared" si="1"/>
        <v>571900</v>
      </c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</row>
    <row r="37" spans="16:31" ht="14.25"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</row>
    <row r="38" spans="16:31" ht="14.25"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</row>
    <row r="39" spans="16:31" ht="14.25"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</row>
    <row r="40" spans="16:31" ht="14.25"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</row>
    <row r="47" ht="14.25">
      <c r="B47" s="59"/>
    </row>
  </sheetData>
  <sheetProtection/>
  <mergeCells count="1">
    <mergeCell ref="A1:O1"/>
  </mergeCells>
  <printOptions horizontalCentered="1"/>
  <pageMargins left="0.1968503937007874" right="0.1968503937007874" top="0.3937007874015748" bottom="0.1968503937007874" header="0.1968503937007874" footer="0.1968503937007874"/>
  <pageSetup horizontalDpi="600" verticalDpi="600" orientation="landscape" paperSize="9" scale="21" r:id="rId1"/>
  <colBreaks count="1" manualBreakCount="1">
    <brk id="1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2019-06-12T07:39:32Z</dcterms:modified>
  <cp:category/>
  <cp:version/>
  <cp:contentType/>
  <cp:contentStatus/>
</cp:coreProperties>
</file>