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245"/>
  </bookViews>
  <sheets>
    <sheet name="qi 2018" sheetId="1" r:id="rId1"/>
  </sheets>
  <definedNames>
    <definedName name="_xlnm.Print_Area" localSheetId="0">'qi 2018'!$A$50:$D$109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4" i="1" l="1"/>
  <c r="B551" i="1"/>
  <c r="B546" i="1"/>
  <c r="B543" i="1" s="1"/>
  <c r="B545" i="1"/>
  <c r="B544" i="1" s="1"/>
  <c r="B539" i="1"/>
  <c r="B534" i="1"/>
  <c r="B529" i="1"/>
  <c r="B528" i="1" s="1"/>
  <c r="B527" i="1" s="1"/>
  <c r="B524" i="1"/>
  <c r="B521" i="1"/>
  <c r="B520" i="1" s="1"/>
  <c r="B517" i="1"/>
  <c r="B514" i="1"/>
  <c r="B513" i="1" s="1"/>
  <c r="B512" i="1" s="1"/>
  <c r="B508" i="1" s="1"/>
  <c r="B509" i="1"/>
  <c r="B505" i="1"/>
  <c r="B493" i="1"/>
  <c r="B491" i="1"/>
  <c r="B488" i="1"/>
  <c r="B487" i="1" s="1"/>
  <c r="B485" i="1" s="1"/>
  <c r="B482" i="1"/>
  <c r="B480" i="1" s="1"/>
  <c r="B478" i="1" s="1"/>
  <c r="B475" i="1"/>
  <c r="C471" i="1"/>
  <c r="C464" i="1" s="1"/>
  <c r="B471" i="1"/>
  <c r="C465" i="1"/>
  <c r="B465" i="1"/>
  <c r="B464" i="1"/>
  <c r="B460" i="1"/>
  <c r="B457" i="1"/>
  <c r="B456" i="1"/>
  <c r="B455" i="1" s="1"/>
  <c r="B441" i="1"/>
  <c r="B438" i="1"/>
  <c r="B437" i="1" s="1"/>
  <c r="B432" i="1"/>
  <c r="B431" i="1"/>
  <c r="B430" i="1"/>
  <c r="B426" i="1"/>
  <c r="B421" i="1"/>
  <c r="B416" i="1"/>
  <c r="B415" i="1" s="1"/>
  <c r="B414" i="1" s="1"/>
  <c r="B411" i="1"/>
  <c r="B408" i="1"/>
  <c r="B407" i="1" s="1"/>
  <c r="B404" i="1"/>
  <c r="B401" i="1"/>
  <c r="B400" i="1"/>
  <c r="B396" i="1"/>
  <c r="B392" i="1"/>
  <c r="B379" i="1"/>
  <c r="B376" i="1"/>
  <c r="B375" i="1"/>
  <c r="B373" i="1" s="1"/>
  <c r="B370" i="1"/>
  <c r="B368" i="1" s="1"/>
  <c r="B366" i="1" s="1"/>
  <c r="B363" i="1"/>
  <c r="C359" i="1"/>
  <c r="B359" i="1"/>
  <c r="C353" i="1"/>
  <c r="C352" i="1" s="1"/>
  <c r="E385" i="1" s="1"/>
  <c r="B353" i="1"/>
  <c r="B352" i="1" s="1"/>
  <c r="B348" i="1"/>
  <c r="B345" i="1"/>
  <c r="B344" i="1" s="1"/>
  <c r="B343" i="1" s="1"/>
  <c r="B342" i="1" s="1"/>
  <c r="B329" i="1"/>
  <c r="B326" i="1"/>
  <c r="B325" i="1"/>
  <c r="B320" i="1"/>
  <c r="B319" i="1" s="1"/>
  <c r="B318" i="1"/>
  <c r="B314" i="1"/>
  <c r="B309" i="1"/>
  <c r="B304" i="1"/>
  <c r="B303" i="1" s="1"/>
  <c r="B302" i="1" s="1"/>
  <c r="B299" i="1"/>
  <c r="B296" i="1"/>
  <c r="B295" i="1" s="1"/>
  <c r="B292" i="1"/>
  <c r="B289" i="1"/>
  <c r="B288" i="1" s="1"/>
  <c r="B287" i="1" s="1"/>
  <c r="B284" i="1"/>
  <c r="B280" i="1"/>
  <c r="B267" i="1"/>
  <c r="B264" i="1"/>
  <c r="B263" i="1" s="1"/>
  <c r="B261" i="1" s="1"/>
  <c r="B258" i="1"/>
  <c r="B256" i="1"/>
  <c r="B254" i="1" s="1"/>
  <c r="B251" i="1"/>
  <c r="C247" i="1"/>
  <c r="B247" i="1"/>
  <c r="B240" i="1" s="1"/>
  <c r="C241" i="1"/>
  <c r="C240" i="1" s="1"/>
  <c r="B241" i="1"/>
  <c r="B236" i="1"/>
  <c r="B233" i="1"/>
  <c r="B232" i="1" s="1"/>
  <c r="B231" i="1" s="1"/>
  <c r="B216" i="1"/>
  <c r="B213" i="1"/>
  <c r="B212" i="1" s="1"/>
  <c r="B207" i="1"/>
  <c r="B206" i="1" s="1"/>
  <c r="B205" i="1"/>
  <c r="B201" i="1"/>
  <c r="B196" i="1"/>
  <c r="B191" i="1"/>
  <c r="B190" i="1"/>
  <c r="B189" i="1" s="1"/>
  <c r="B186" i="1"/>
  <c r="B183" i="1"/>
  <c r="B182" i="1"/>
  <c r="B179" i="1"/>
  <c r="B176" i="1"/>
  <c r="B175" i="1" s="1"/>
  <c r="B174" i="1" s="1"/>
  <c r="B171" i="1"/>
  <c r="B170" i="1" s="1"/>
  <c r="B167" i="1"/>
  <c r="B154" i="1"/>
  <c r="B151" i="1"/>
  <c r="B150" i="1" s="1"/>
  <c r="B148" i="1" s="1"/>
  <c r="B145" i="1"/>
  <c r="B143" i="1" s="1"/>
  <c r="B141" i="1" s="1"/>
  <c r="B138" i="1"/>
  <c r="C134" i="1"/>
  <c r="C127" i="1" s="1"/>
  <c r="B134" i="1"/>
  <c r="C128" i="1"/>
  <c r="B128" i="1"/>
  <c r="B127" i="1"/>
  <c r="B123" i="1"/>
  <c r="B120" i="1"/>
  <c r="B119" i="1"/>
  <c r="B118" i="1" s="1"/>
  <c r="B117" i="1" s="1"/>
  <c r="B103" i="1"/>
  <c r="B100" i="1"/>
  <c r="B99" i="1" s="1"/>
  <c r="B95" i="1" s="1"/>
  <c r="B88" i="1"/>
  <c r="B83" i="1"/>
  <c r="B78" i="1"/>
  <c r="B77" i="1" s="1"/>
  <c r="B76" i="1" s="1"/>
  <c r="B73" i="1"/>
  <c r="B70" i="1"/>
  <c r="B69" i="1" s="1"/>
  <c r="B66" i="1"/>
  <c r="B63" i="1"/>
  <c r="B62" i="1" s="1"/>
  <c r="B61" i="1" s="1"/>
  <c r="B58" i="1"/>
  <c r="B54" i="1"/>
  <c r="B42" i="1"/>
  <c r="B39" i="1"/>
  <c r="B38" i="1"/>
  <c r="B36" i="1" s="1"/>
  <c r="B33" i="1"/>
  <c r="B31" i="1"/>
  <c r="B29" i="1"/>
  <c r="B26" i="1"/>
  <c r="C22" i="1"/>
  <c r="B22" i="1"/>
  <c r="C16" i="1"/>
  <c r="C15" i="1" s="1"/>
  <c r="B16" i="1"/>
  <c r="B15" i="1" s="1"/>
  <c r="B11" i="1"/>
  <c r="B8" i="1"/>
  <c r="B7" i="1" s="1"/>
  <c r="B6" i="1" s="1"/>
  <c r="B5" i="1" s="1"/>
  <c r="B57" i="1" l="1"/>
  <c r="B108" i="1" s="1"/>
  <c r="B221" i="1"/>
  <c r="B399" i="1"/>
  <c r="B395" i="1" s="1"/>
  <c r="B446" i="1" s="1"/>
  <c r="B92" i="1"/>
  <c r="B94" i="1"/>
  <c r="B93" i="1" s="1"/>
  <c r="B454" i="1"/>
  <c r="B559" i="1" s="1"/>
  <c r="B230" i="1"/>
  <c r="B283" i="1"/>
  <c r="B334" i="1" l="1"/>
</calcChain>
</file>

<file path=xl/sharedStrings.xml><?xml version="1.0" encoding="utf-8"?>
<sst xmlns="http://schemas.openxmlformats.org/spreadsheetml/2006/main" count="1091" uniqueCount="244">
  <si>
    <t xml:space="preserve">ميزان المدفوعات العراقي للفصل الاول 2018 حسب منهجية الطبعة السادسة </t>
  </si>
  <si>
    <t>IRAQI BALANCE OF PAYMENTS(BPM6) q1 2018</t>
  </si>
  <si>
    <t xml:space="preserve"> Million Of  U.S $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</si>
  <si>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</si>
  <si>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</si>
  <si>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</si>
  <si>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</si>
  <si>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</si>
  <si>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</si>
  <si>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</si>
  <si>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</si>
  <si>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</si>
  <si>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</si>
  <si>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</si>
  <si>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</si>
  <si>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</si>
  <si>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</si>
  <si>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</si>
  <si>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</si>
  <si>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</si>
  <si>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</si>
  <si>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</si>
  <si>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</si>
  <si>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</si>
  <si>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</si>
  <si>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</si>
  <si>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</si>
  <si>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</si>
  <si>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</si>
  <si>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</si>
  <si>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</si>
  <si>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</si>
  <si>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</si>
  <si>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</si>
  <si>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</si>
  <si>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</si>
  <si>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</si>
  <si>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</si>
  <si>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</si>
  <si>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</si>
  <si>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</si>
  <si>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</si>
  <si>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</si>
  <si>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</si>
  <si>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</si>
  <si>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</si>
  <si>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</si>
  <si>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</si>
  <si>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</si>
  <si>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</si>
  <si>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</si>
  <si>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</si>
  <si>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</si>
  <si>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</si>
  <si>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</si>
  <si>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</si>
  <si>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</si>
  <si>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</si>
  <si>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</si>
  <si>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</si>
  <si>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</si>
  <si>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</si>
  <si>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</si>
  <si>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</si>
  <si>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</si>
  <si>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</si>
  <si>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</si>
  <si>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</si>
  <si>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</si>
  <si>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</si>
  <si>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</si>
  <si>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</si>
  <si>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</si>
  <si>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</si>
  <si>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</si>
  <si>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                  Total of Grants                   </t>
  </si>
  <si>
    <t xml:space="preserve">                       اجمالي المنح</t>
  </si>
  <si>
    <t xml:space="preserve">                                     Other current transfers                   </t>
  </si>
  <si>
    <t xml:space="preserve">            التحويلات الجارية الاخرى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</si>
  <si>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</si>
  <si>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</si>
  <si>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</si>
  <si>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</si>
  <si>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                        Other current transfers                   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</si>
  <si>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</si>
  <si>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</si>
  <si>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</si>
  <si>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</si>
  <si>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</si>
  <si>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</si>
  <si>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</si>
  <si>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>**Includes the costs of shipment &amp; insurance detucted from imports value CIF (1667.5) million US $</t>
  </si>
  <si>
    <t>**: تتضمن  تكاليف الشحن والتامين المستقطعة من قيمة الاستيرادات سيف البالغة (1667.5) مليون دولار</t>
  </si>
  <si>
    <t>Note :Preliminary data  .</t>
  </si>
  <si>
    <t>ملاحظة : البيانات اولية .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</si>
  <si>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</si>
  <si>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</si>
  <si>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</si>
  <si>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</si>
  <si>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</si>
  <si>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</si>
  <si>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</si>
  <si>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</si>
  <si>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</si>
  <si>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</si>
  <si>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</si>
  <si>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</si>
  <si>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</si>
  <si>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</si>
  <si>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</si>
  <si>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</si>
  <si>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</si>
  <si>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</si>
  <si>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</si>
  <si>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</si>
  <si>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</si>
  <si>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</si>
  <si>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</si>
  <si>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</si>
  <si>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</si>
  <si>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</si>
  <si>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</si>
  <si>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</si>
  <si>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</si>
  <si>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</si>
  <si>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</si>
  <si>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</si>
  <si>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</si>
  <si>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</si>
  <si>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</si>
  <si>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</si>
  <si>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</si>
  <si>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</si>
  <si>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</si>
  <si>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</si>
  <si>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</si>
  <si>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</si>
  <si>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</si>
  <si>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</si>
  <si>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</si>
  <si>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</si>
  <si>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</si>
  <si>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</si>
  <si>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</si>
  <si>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</si>
  <si>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</si>
  <si>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</si>
  <si>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</si>
  <si>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</si>
  <si>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</si>
  <si>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</si>
  <si>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</si>
  <si>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</si>
  <si>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</si>
  <si>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</si>
  <si>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</si>
  <si>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</si>
  <si>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</si>
  <si>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</si>
  <si>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</si>
  <si>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</si>
  <si>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-209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</si>
  <si>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</si>
  <si>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</si>
  <si>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</si>
  <si>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</si>
  <si>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</si>
  <si>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</si>
  <si>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</si>
  <si>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</si>
  <si>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</si>
  <si>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</si>
  <si>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</si>
  <si>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</si>
  <si>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</si>
  <si>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</si>
  <si>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</si>
  <si>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</si>
  <si>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</si>
  <si>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</si>
  <si>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</si>
  <si>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</si>
  <si>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</si>
  <si>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</si>
  <si>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</si>
  <si>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</si>
  <si>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</si>
  <si>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</si>
  <si>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</si>
  <si>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</si>
  <si>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</si>
  <si>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</si>
  <si>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</si>
  <si>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</si>
  <si>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</si>
  <si>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</si>
  <si>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</si>
  <si>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</si>
  <si>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</si>
  <si>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ميزان المدفوعات العراقي للفصل الثاني 2018 حسب منهجية الطبعة السادسة </t>
  </si>
  <si>
    <t>IRAQI BALANCE OF PAYMENTS (BPM6) Q2  2018</t>
  </si>
  <si>
    <t>(مليون دولار)</t>
  </si>
  <si>
    <t xml:space="preserve">               ــ المقبوضات </t>
  </si>
  <si>
    <t xml:space="preserve">               ــ المدفوعات </t>
  </si>
  <si>
    <t xml:space="preserve">                       -  الفوائد على الدين العام الخارجي    </t>
  </si>
  <si>
    <t xml:space="preserve">              -  اخــرى                                 </t>
  </si>
  <si>
    <t xml:space="preserve">     Total of Grants                   </t>
  </si>
  <si>
    <t xml:space="preserve">               Other current transfers                   </t>
  </si>
  <si>
    <t>**Includes the costs of shipment &amp; insurance detucted from imports value CIF(1555.0) million US $</t>
  </si>
  <si>
    <t>**: تتضمن  تكاليف الشحن والتامين المستقطعة من قيمة الاستيرادات سيف البالغة (1555.0) مليون دولار</t>
  </si>
  <si>
    <t>Note : Preliminary data .</t>
  </si>
  <si>
    <t xml:space="preserve"> ميزان المدفوعات العراقي للفصل الثاني  2018 حسب منهجية الطبعة السادسة </t>
  </si>
  <si>
    <t>IRAQI BALANCE OF PAYMENTS  (BPM6) Q2  2018</t>
  </si>
  <si>
    <t xml:space="preserve">                       - إئتمانات التجارة</t>
  </si>
  <si>
    <t xml:space="preserve">            ب- صافي الاستثمار لشركات الايداع الاخرى                                (الموجودات - المطلوبات ) </t>
  </si>
  <si>
    <t xml:space="preserve">                            ــ Money Market                              Instrument\Financtial / Derivatives,net   </t>
  </si>
  <si>
    <t xml:space="preserve">                                   ــ ادوات السوق النقدية /                                      صافي المشتقات المالية </t>
  </si>
  <si>
    <t xml:space="preserve">                   المصدر: البنك المركزي العراقي /دائرة الاحصاء والابحاث / قسم ميزان المدفوعات والتجارة الخارجية</t>
  </si>
  <si>
    <t xml:space="preserve"> ميزان المدفوعات العراقي للفصل الثالث   2018 حسب منهجية الطبعة السادسة </t>
  </si>
  <si>
    <t>IRAQI BALANCE OF PAYMENTS (BPM6) Q3  2018</t>
  </si>
  <si>
    <t xml:space="preserve">                       -  الفوائد على الدين العام الخارجي                         </t>
  </si>
  <si>
    <t xml:space="preserve">                       -  اخــرى                                                      </t>
  </si>
  <si>
    <t>** Includes The costs of shipments and insurance detucted from                 imports (CIF) value (1822.5) million US$.</t>
  </si>
  <si>
    <t>**: تتضمن تكاليف الشحن والتامين المستقطعة من قيمة الاستيرادات(سيف) البالغه          ( 1822.5) مليون دولار</t>
  </si>
  <si>
    <t>Note : Preliminary data</t>
  </si>
  <si>
    <t>ملاحظة : بيانات أولية</t>
  </si>
  <si>
    <t xml:space="preserve">            ب- صافي الاستثمار لشركات الايداع الاخرى                        (الموجودات - المطلوبات ) </t>
  </si>
  <si>
    <t xml:space="preserve">                            ــ Money Market                                         Instrument\Financtial /                                  Derivatives,net   </t>
  </si>
  <si>
    <t xml:space="preserve">                                   ــ ادوات السوق النقدية /                                        صافي المشتقات المالية </t>
  </si>
  <si>
    <t xml:space="preserve">Source : Central Bank Of Iraq \ Statistical and Research Department\                              Balance Of Payments and  External Trade Division.                </t>
  </si>
  <si>
    <t xml:space="preserve"> ميزان المدفوعات العراقي للفصل الرابع  2018 حسب منهجية الطبعة السادسة </t>
  </si>
  <si>
    <t>IRAQI BALANCE OF PAYMENTS (BPM6) Q4  2018</t>
  </si>
  <si>
    <t xml:space="preserve">        1- Trade balance</t>
  </si>
  <si>
    <t xml:space="preserve">        2- Services Account, net</t>
  </si>
  <si>
    <t xml:space="preserve">        3-Primary Incom Account</t>
  </si>
  <si>
    <t xml:space="preserve">        4-Secondary Incom Account</t>
  </si>
  <si>
    <t>** Includes The costs of shipments and insurance detucted from                 imports (CIF) value (1815.5) million US$.</t>
  </si>
  <si>
    <r>
      <t xml:space="preserve">**: تتضمن تكاليف الشحن والتامين المستقطعة من قيمة الاستيرادات(سيف) البالغه          ( </t>
    </r>
    <r>
      <rPr>
        <sz val="10"/>
        <rFont val="Arial"/>
        <family val="2"/>
      </rPr>
      <t>1815.5</t>
    </r>
    <r>
      <rPr>
        <sz val="12"/>
        <rFont val="Arial"/>
        <family val="2"/>
      </rPr>
      <t>) مليون دولار</t>
    </r>
  </si>
  <si>
    <t xml:space="preserve"> ميزان المدفوعات العراقي 2018 حسب منهجية الطبعة السادسة </t>
  </si>
  <si>
    <t>IRAQI BALANCE OF PAYMENTS (BPM6)  2018</t>
  </si>
  <si>
    <t>Current Acount\GDP(%)</t>
  </si>
  <si>
    <t>الحساب الجاري/الناتج المحلي الاجمالي(%)</t>
  </si>
  <si>
    <t>** Includes The costs of shipments and insurance detucted from                 imports (CIF) value (6860.43) million US$.</t>
  </si>
  <si>
    <r>
      <t>**: تتضمن تكاليف الشحن والتامين المستقطعة من قيمة الاستيرادات(سيف) البالغه          (</t>
    </r>
    <r>
      <rPr>
        <sz val="10"/>
        <rFont val="Arial"/>
        <family val="2"/>
      </rPr>
      <t>6860.43</t>
    </r>
    <r>
      <rPr>
        <sz val="12"/>
        <rFont val="Arial"/>
        <family val="2"/>
      </rPr>
      <t>) مليون دولار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</si>
</sst>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Arial"/>
      <family val="2"/>
    </font>
    <font>
      <sz val="14"/>
      <name val="Times New Roman"/>
      <family val="1"/>
      <charset val="17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178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rgb="FFFF0000"/>
      <name val="Times New Roman"/>
      <family val="1"/>
      <charset val="178"/>
    </font>
    <font>
      <sz val="12"/>
      <color rgb="FFFF0000"/>
      <name val="Arial"/>
      <family val="2"/>
    </font>
    <font>
      <sz val="12"/>
      <color theme="3" tint="0.39997558519241921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3">
    <xf numFmtId="0" fontId="0" fillId="0" borderId="0" xfId="0"/>
    <xf numFmtId="0" fontId="4" fillId="0" borderId="0" xfId="2" applyFont="1" applyBorder="1" applyAlignment="1">
      <alignment horizontal="left"/>
    </xf>
    <xf numFmtId="0" fontId="6" fillId="0" borderId="0" xfId="0" applyFont="1"/>
    <xf numFmtId="0" fontId="4" fillId="0" borderId="2" xfId="2" applyFont="1" applyFill="1" applyBorder="1"/>
    <xf numFmtId="0" fontId="5" fillId="0" borderId="2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2" xfId="2" applyFont="1" applyFill="1" applyBorder="1"/>
    <xf numFmtId="164" fontId="4" fillId="0" borderId="2" xfId="2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readingOrder="2"/>
    </xf>
    <xf numFmtId="164" fontId="4" fillId="0" borderId="2" xfId="2" quotePrefix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left" indent="1"/>
    </xf>
    <xf numFmtId="0" fontId="4" fillId="0" borderId="2" xfId="0" applyFont="1" applyFill="1" applyBorder="1"/>
    <xf numFmtId="3" fontId="4" fillId="0" borderId="2" xfId="2" applyNumberFormat="1" applyFont="1" applyFill="1" applyBorder="1" applyAlignment="1">
      <alignment horizontal="left" readingOrder="1"/>
    </xf>
    <xf numFmtId="49" fontId="4" fillId="0" borderId="2" xfId="0" applyNumberFormat="1" applyFont="1" applyFill="1" applyBorder="1" applyAlignment="1">
      <alignment horizontal="right" readingOrder="2"/>
    </xf>
    <xf numFmtId="3" fontId="4" fillId="0" borderId="2" xfId="2" applyNumberFormat="1" applyFont="1" applyFill="1" applyBorder="1" applyAlignment="1">
      <alignment horizontal="left" wrapText="1" readingOrder="1"/>
    </xf>
    <xf numFmtId="3" fontId="4" fillId="0" borderId="2" xfId="2" applyNumberFormat="1" applyFont="1" applyFill="1" applyBorder="1" applyAlignment="1"/>
    <xf numFmtId="0" fontId="4" fillId="0" borderId="2" xfId="0" applyFont="1" applyFill="1" applyBorder="1" applyAlignment="1">
      <alignment horizontal="right" readingOrder="2"/>
    </xf>
    <xf numFmtId="3" fontId="4" fillId="0" borderId="2" xfId="2" applyNumberFormat="1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left" indent="3"/>
    </xf>
    <xf numFmtId="0" fontId="4" fillId="0" borderId="2" xfId="2" applyFont="1" applyFill="1" applyBorder="1" applyAlignment="1">
      <alignment horizontal="left" indent="1"/>
    </xf>
    <xf numFmtId="0" fontId="4" fillId="0" borderId="2" xfId="0" applyFont="1" applyFill="1" applyBorder="1" applyAlignment="1"/>
    <xf numFmtId="0" fontId="4" fillId="0" borderId="2" xfId="2" applyFont="1" applyFill="1" applyBorder="1" applyAlignment="1">
      <alignment horizontal="left" indent="2" readingOrder="1"/>
    </xf>
    <xf numFmtId="0" fontId="4" fillId="0" borderId="2" xfId="2" applyFont="1" applyFill="1" applyBorder="1" applyAlignment="1">
      <alignment horizontal="left" indent="2"/>
    </xf>
    <xf numFmtId="3" fontId="4" fillId="0" borderId="2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 readingOrder="1"/>
    </xf>
    <xf numFmtId="0" fontId="3" fillId="0" borderId="0" xfId="0" applyFont="1" applyFill="1" applyAlignment="1">
      <alignment horizontal="right" readingOrder="2"/>
    </xf>
    <xf numFmtId="0" fontId="7" fillId="0" borderId="0" xfId="0" applyFont="1" applyAlignment="1">
      <alignment wrapText="1"/>
    </xf>
    <xf numFmtId="0" fontId="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 wrapText="1" readingOrder="2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4" fillId="0" borderId="0" xfId="2" applyFont="1" applyFill="1" applyBorder="1" applyAlignment="1">
      <alignment horizontal="left"/>
    </xf>
    <xf numFmtId="164" fontId="10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/>
    <xf numFmtId="2" fontId="5" fillId="0" borderId="2" xfId="2" applyNumberFormat="1" applyFont="1" applyFill="1" applyBorder="1" applyAlignment="1">
      <alignment horizontal="left" indent="1"/>
    </xf>
    <xf numFmtId="4" fontId="6" fillId="0" borderId="0" xfId="0" applyNumberFormat="1" applyFont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left" indent="1" readingOrder="1"/>
    </xf>
    <xf numFmtId="2" fontId="4" fillId="0" borderId="2" xfId="2" applyNumberFormat="1" applyFont="1" applyFill="1" applyBorder="1" applyAlignment="1">
      <alignment horizontal="left" indent="1"/>
    </xf>
    <xf numFmtId="2" fontId="4" fillId="0" borderId="2" xfId="2" applyNumberFormat="1" applyFont="1" applyFill="1" applyBorder="1" applyAlignment="1">
      <alignment horizontal="left"/>
    </xf>
    <xf numFmtId="2" fontId="5" fillId="0" borderId="2" xfId="2" applyNumberFormat="1" applyFont="1" applyFill="1" applyBorder="1" applyAlignment="1">
      <alignment horizontal="left" indent="2"/>
    </xf>
    <xf numFmtId="0" fontId="5" fillId="0" borderId="2" xfId="0" applyFont="1" applyFill="1" applyBorder="1"/>
    <xf numFmtId="2" fontId="4" fillId="0" borderId="2" xfId="2" applyNumberFormat="1" applyFont="1" applyFill="1" applyBorder="1" applyAlignment="1">
      <alignment horizontal="left" indent="4"/>
    </xf>
    <xf numFmtId="2" fontId="4" fillId="0" borderId="2" xfId="2" applyNumberFormat="1" applyFont="1" applyFill="1" applyBorder="1" applyAlignment="1">
      <alignment horizontal="left" vertical="center" indent="4"/>
    </xf>
    <xf numFmtId="0" fontId="4" fillId="0" borderId="2" xfId="2" applyNumberFormat="1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left" indent="3"/>
    </xf>
    <xf numFmtId="2" fontId="5" fillId="0" borderId="2" xfId="2" applyNumberFormat="1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wrapText="1"/>
    </xf>
    <xf numFmtId="2" fontId="5" fillId="0" borderId="2" xfId="2" applyNumberFormat="1" applyFont="1" applyFill="1" applyBorder="1" applyAlignment="1">
      <alignment horizontal="left" indent="3"/>
    </xf>
    <xf numFmtId="49" fontId="4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left"/>
    </xf>
    <xf numFmtId="2" fontId="4" fillId="0" borderId="2" xfId="2" applyNumberFormat="1" applyFont="1" applyFill="1" applyBorder="1" applyAlignment="1">
      <alignment horizontal="left" indent="2"/>
    </xf>
    <xf numFmtId="2" fontId="11" fillId="0" borderId="2" xfId="2" applyNumberFormat="1" applyFont="1" applyFill="1" applyBorder="1" applyAlignment="1">
      <alignment horizontal="left" indent="2"/>
    </xf>
    <xf numFmtId="164" fontId="11" fillId="0" borderId="2" xfId="2" applyNumberFormat="1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horizontal="right" readingOrder="2"/>
    </xf>
    <xf numFmtId="2" fontId="4" fillId="0" borderId="2" xfId="2" applyNumberFormat="1" applyFont="1" applyFill="1" applyBorder="1" applyAlignment="1">
      <alignment horizontal="left" indent="2" readingOrder="1"/>
    </xf>
    <xf numFmtId="2" fontId="4" fillId="0" borderId="2" xfId="2" applyNumberFormat="1" applyFont="1" applyFill="1" applyBorder="1" applyAlignment="1">
      <alignment horizontal="left" indent="2" readingOrder="2"/>
    </xf>
    <xf numFmtId="2" fontId="4" fillId="0" borderId="2" xfId="2" applyNumberFormat="1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3" fillId="0" borderId="0" xfId="0" quotePrefix="1" applyFont="1" applyFill="1" applyAlignment="1">
      <alignment horizontal="left" wrapText="1" readingOrder="1"/>
    </xf>
    <xf numFmtId="0" fontId="6" fillId="0" borderId="0" xfId="0" applyFont="1" applyAlignment="1">
      <alignment wrapText="1"/>
    </xf>
    <xf numFmtId="0" fontId="13" fillId="0" borderId="0" xfId="2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3" xfId="2" applyFont="1" applyFill="1" applyBorder="1"/>
    <xf numFmtId="0" fontId="4" fillId="0" borderId="4" xfId="2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5" fillId="0" borderId="6" xfId="2" applyFont="1" applyFill="1" applyBorder="1"/>
    <xf numFmtId="164" fontId="4" fillId="0" borderId="2" xfId="2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5" fillId="0" borderId="7" xfId="0" applyFont="1" applyBorder="1" applyAlignment="1">
      <alignment horizontal="right" readingOrder="2"/>
    </xf>
    <xf numFmtId="0" fontId="4" fillId="0" borderId="6" xfId="2" applyFont="1" applyBorder="1"/>
    <xf numFmtId="164" fontId="4" fillId="2" borderId="2" xfId="2" quotePrefix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indent="1"/>
    </xf>
    <xf numFmtId="164" fontId="4" fillId="2" borderId="2" xfId="2" applyNumberFormat="1" applyFont="1" applyFill="1" applyBorder="1" applyAlignment="1">
      <alignment horizontal="center"/>
    </xf>
    <xf numFmtId="0" fontId="4" fillId="0" borderId="7" xfId="0" applyFont="1" applyBorder="1"/>
    <xf numFmtId="3" fontId="4" fillId="0" borderId="6" xfId="2" applyNumberFormat="1" applyFont="1" applyBorder="1" applyAlignment="1">
      <alignment horizontal="left" readingOrder="1"/>
    </xf>
    <xf numFmtId="49" fontId="4" fillId="0" borderId="7" xfId="0" applyNumberFormat="1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wrapText="1" readingOrder="1"/>
    </xf>
    <xf numFmtId="3" fontId="4" fillId="0" borderId="6" xfId="2" applyNumberFormat="1" applyFont="1" applyBorder="1" applyAlignment="1"/>
    <xf numFmtId="3" fontId="4" fillId="0" borderId="6" xfId="2" applyNumberFormat="1" applyFont="1" applyBorder="1" applyAlignment="1">
      <alignment horizontal="left"/>
    </xf>
    <xf numFmtId="3" fontId="4" fillId="0" borderId="6" xfId="2" applyNumberFormat="1" applyFont="1" applyBorder="1" applyAlignment="1">
      <alignment horizontal="left" indent="3"/>
    </xf>
    <xf numFmtId="0" fontId="4" fillId="0" borderId="7" xfId="0" applyFont="1" applyBorder="1" applyAlignment="1">
      <alignment horizontal="right"/>
    </xf>
    <xf numFmtId="0" fontId="4" fillId="0" borderId="6" xfId="2" applyFont="1" applyBorder="1" applyAlignment="1">
      <alignment horizontal="left" indent="1"/>
    </xf>
    <xf numFmtId="0" fontId="4" fillId="0" borderId="7" xfId="0" applyFont="1" applyBorder="1" applyAlignment="1"/>
    <xf numFmtId="0" fontId="4" fillId="0" borderId="6" xfId="2" applyFont="1" applyBorder="1" applyAlignment="1">
      <alignment horizontal="left" indent="2" readingOrder="1"/>
    </xf>
    <xf numFmtId="0" fontId="4" fillId="0" borderId="6" xfId="2" applyFont="1" applyBorder="1" applyAlignment="1">
      <alignment horizontal="left" indent="2"/>
    </xf>
    <xf numFmtId="0" fontId="4" fillId="0" borderId="7" xfId="0" applyFont="1" applyBorder="1" applyAlignment="1">
      <alignment readingOrder="2"/>
    </xf>
    <xf numFmtId="3" fontId="4" fillId="0" borderId="6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 readingOrder="2"/>
    </xf>
    <xf numFmtId="3" fontId="4" fillId="0" borderId="8" xfId="2" applyNumberFormat="1" applyFont="1" applyBorder="1" applyAlignment="1">
      <alignment horizontal="left" indent="3"/>
    </xf>
    <xf numFmtId="164" fontId="4" fillId="0" borderId="9" xfId="2" applyNumberFormat="1" applyFont="1" applyBorder="1" applyAlignment="1">
      <alignment horizontal="center"/>
    </xf>
    <xf numFmtId="0" fontId="4" fillId="0" borderId="10" xfId="0" applyFont="1" applyBorder="1"/>
    <xf numFmtId="0" fontId="3" fillId="0" borderId="0" xfId="0" applyFont="1" applyAlignment="1">
      <alignment horizontal="left" wrapText="1" readingOrder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right" readingOrder="2"/>
    </xf>
    <xf numFmtId="0" fontId="3" fillId="0" borderId="0" xfId="0" applyFont="1" applyAlignment="1">
      <alignment horizontal="left"/>
    </xf>
    <xf numFmtId="0" fontId="2" fillId="0" borderId="0" xfId="0" applyFont="1"/>
    <xf numFmtId="0" fontId="13" fillId="0" borderId="0" xfId="2" applyFont="1" applyBorder="1" applyAlignment="1">
      <alignment horizontal="center"/>
    </xf>
    <xf numFmtId="0" fontId="13" fillId="0" borderId="5" xfId="0" applyFont="1" applyBorder="1"/>
    <xf numFmtId="164" fontId="4" fillId="0" borderId="2" xfId="2" applyNumberFormat="1" applyFont="1" applyBorder="1" applyAlignment="1"/>
    <xf numFmtId="0" fontId="4" fillId="0" borderId="6" xfId="2" applyFont="1" applyFill="1" applyBorder="1"/>
    <xf numFmtId="2" fontId="5" fillId="0" borderId="6" xfId="2" applyNumberFormat="1" applyFont="1" applyFill="1" applyBorder="1"/>
    <xf numFmtId="2" fontId="4" fillId="0" borderId="6" xfId="2" applyNumberFormat="1" applyFont="1" applyFill="1" applyBorder="1" applyAlignment="1">
      <alignment horizontal="left" indent="1"/>
    </xf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2" fontId="4" fillId="0" borderId="6" xfId="2" applyNumberFormat="1" applyFont="1" applyFill="1" applyBorder="1" applyAlignment="1">
      <alignment horizontal="left" indent="1" readingOrder="1"/>
    </xf>
    <xf numFmtId="2" fontId="4" fillId="0" borderId="6" xfId="2" applyNumberFormat="1" applyFont="1" applyFill="1" applyBorder="1" applyAlignment="1">
      <alignment horizontal="left"/>
    </xf>
    <xf numFmtId="2" fontId="4" fillId="3" borderId="6" xfId="2" applyNumberFormat="1" applyFont="1" applyFill="1" applyBorder="1" applyAlignment="1">
      <alignment horizontal="left" indent="2"/>
    </xf>
    <xf numFmtId="2" fontId="4" fillId="0" borderId="6" xfId="2" applyNumberFormat="1" applyFont="1" applyFill="1" applyBorder="1" applyAlignment="1">
      <alignment horizontal="left" indent="4"/>
    </xf>
    <xf numFmtId="2" fontId="4" fillId="0" borderId="6" xfId="2" applyNumberFormat="1" applyFont="1" applyFill="1" applyBorder="1" applyAlignment="1">
      <alignment horizontal="left" vertical="center" indent="4"/>
    </xf>
    <xf numFmtId="0" fontId="4" fillId="0" borderId="2" xfId="2" applyNumberFormat="1" applyFont="1" applyBorder="1" applyAlignment="1">
      <alignment horizontal="center"/>
    </xf>
    <xf numFmtId="164" fontId="4" fillId="3" borderId="2" xfId="2" applyNumberFormat="1" applyFont="1" applyFill="1" applyBorder="1" applyAlignment="1">
      <alignment horizontal="center"/>
    </xf>
    <xf numFmtId="2" fontId="4" fillId="0" borderId="6" xfId="2" applyNumberFormat="1" applyFont="1" applyFill="1" applyBorder="1" applyAlignment="1">
      <alignment horizontal="left" indent="3"/>
    </xf>
    <xf numFmtId="2" fontId="4" fillId="3" borderId="6" xfId="2" applyNumberFormat="1" applyFont="1" applyFill="1" applyBorder="1" applyAlignment="1">
      <alignment horizontal="left" vertical="center" indent="2"/>
    </xf>
    <xf numFmtId="0" fontId="4" fillId="0" borderId="7" xfId="0" applyFont="1" applyBorder="1" applyAlignment="1">
      <alignment horizontal="center" wrapText="1"/>
    </xf>
    <xf numFmtId="2" fontId="4" fillId="3" borderId="6" xfId="2" applyNumberFormat="1" applyFont="1" applyFill="1" applyBorder="1" applyAlignment="1">
      <alignment horizontal="left" indent="3"/>
    </xf>
    <xf numFmtId="2" fontId="4" fillId="0" borderId="6" xfId="2" applyNumberFormat="1" applyFont="1" applyBorder="1" applyAlignment="1">
      <alignment horizontal="left"/>
    </xf>
    <xf numFmtId="2" fontId="4" fillId="0" borderId="6" xfId="2" applyNumberFormat="1" applyFont="1" applyBorder="1" applyAlignment="1">
      <alignment horizontal="left" indent="1"/>
    </xf>
    <xf numFmtId="2" fontId="4" fillId="0" borderId="6" xfId="2" applyNumberFormat="1" applyFont="1" applyBorder="1" applyAlignment="1">
      <alignment horizontal="left" indent="2"/>
    </xf>
    <xf numFmtId="2" fontId="11" fillId="0" borderId="6" xfId="2" applyNumberFormat="1" applyFont="1" applyBorder="1" applyAlignment="1">
      <alignment horizontal="left" indent="2"/>
    </xf>
    <xf numFmtId="164" fontId="11" fillId="0" borderId="2" xfId="2" applyNumberFormat="1" applyFont="1" applyBorder="1" applyAlignment="1">
      <alignment horizontal="center"/>
    </xf>
    <xf numFmtId="0" fontId="11" fillId="0" borderId="7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right" readingOrder="2"/>
    </xf>
    <xf numFmtId="2" fontId="4" fillId="0" borderId="6" xfId="2" applyNumberFormat="1" applyFont="1" applyBorder="1" applyAlignment="1">
      <alignment horizontal="left" indent="2" readingOrder="1"/>
    </xf>
    <xf numFmtId="2" fontId="4" fillId="0" borderId="6" xfId="2" applyNumberFormat="1" applyFont="1" applyBorder="1" applyAlignment="1">
      <alignment horizontal="left" indent="2" readingOrder="2"/>
    </xf>
    <xf numFmtId="2" fontId="4" fillId="0" borderId="6" xfId="2" applyNumberFormat="1" applyFont="1" applyBorder="1" applyAlignment="1">
      <alignment horizontal="left" vertical="center" wrapText="1" readingOrder="1"/>
    </xf>
    <xf numFmtId="0" fontId="4" fillId="0" borderId="7" xfId="0" applyFont="1" applyBorder="1" applyAlignment="1">
      <alignment horizontal="right" wrapText="1"/>
    </xf>
    <xf numFmtId="164" fontId="4" fillId="0" borderId="9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/>
    <xf numFmtId="0" fontId="16" fillId="0" borderId="0" xfId="2" applyFont="1" applyBorder="1" applyAlignment="1">
      <alignment horizontal="left"/>
    </xf>
    <xf numFmtId="0" fontId="17" fillId="0" borderId="0" xfId="0" applyFont="1" applyAlignment="1">
      <alignment horizontal="right"/>
    </xf>
    <xf numFmtId="0" fontId="13" fillId="0" borderId="4" xfId="2" applyFont="1" applyFill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18" fillId="0" borderId="2" xfId="0" quotePrefix="1" applyFont="1" applyBorder="1" applyAlignment="1">
      <alignment horizontal="center"/>
    </xf>
    <xf numFmtId="0" fontId="19" fillId="0" borderId="7" xfId="0" applyFont="1" applyBorder="1" applyAlignment="1">
      <alignment horizontal="right" readingOrder="2"/>
    </xf>
    <xf numFmtId="164" fontId="20" fillId="0" borderId="2" xfId="2" applyNumberFormat="1" applyFont="1" applyBorder="1" applyAlignment="1">
      <alignment horizontal="center"/>
    </xf>
    <xf numFmtId="164" fontId="20" fillId="2" borderId="2" xfId="2" quotePrefix="1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right" readingOrder="2"/>
    </xf>
    <xf numFmtId="164" fontId="20" fillId="2" borderId="2" xfId="2" applyNumberFormat="1" applyFont="1" applyFill="1" applyBorder="1" applyAlignment="1">
      <alignment horizontal="center"/>
    </xf>
    <xf numFmtId="0" fontId="18" fillId="0" borderId="7" xfId="0" applyFont="1" applyBorder="1"/>
    <xf numFmtId="49" fontId="18" fillId="0" borderId="7" xfId="0" applyNumberFormat="1" applyFont="1" applyBorder="1" applyAlignment="1">
      <alignment horizontal="right" readingOrder="2"/>
    </xf>
    <xf numFmtId="164" fontId="20" fillId="0" borderId="2" xfId="2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7" xfId="0" applyFont="1" applyBorder="1" applyAlignment="1"/>
    <xf numFmtId="0" fontId="18" fillId="0" borderId="7" xfId="0" applyFont="1" applyBorder="1" applyAlignment="1">
      <alignment horizontal="right" wrapText="1" readingOrder="2"/>
    </xf>
    <xf numFmtId="0" fontId="18" fillId="0" borderId="7" xfId="0" applyFont="1" applyBorder="1" applyAlignment="1">
      <alignment horizontal="center" wrapText="1" readingOrder="2"/>
    </xf>
    <xf numFmtId="164" fontId="20" fillId="0" borderId="9" xfId="2" applyNumberFormat="1" applyFont="1" applyBorder="1" applyAlignment="1">
      <alignment horizontal="center"/>
    </xf>
    <xf numFmtId="0" fontId="18" fillId="0" borderId="10" xfId="0" applyFont="1" applyBorder="1"/>
    <xf numFmtId="0" fontId="21" fillId="0" borderId="0" xfId="0" applyFont="1" applyAlignment="1">
      <alignment horizontal="left" wrapText="1" readingOrder="1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right" readingOrder="2"/>
    </xf>
    <xf numFmtId="0" fontId="21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7" fillId="0" borderId="5" xfId="0" applyFont="1" applyBorder="1"/>
    <xf numFmtId="2" fontId="20" fillId="0" borderId="6" xfId="2" applyNumberFormat="1" applyFont="1" applyFill="1" applyBorder="1" applyAlignment="1">
      <alignment horizontal="left" indent="1" readingOrder="1"/>
    </xf>
    <xf numFmtId="2" fontId="20" fillId="0" borderId="6" xfId="2" applyNumberFormat="1" applyFont="1" applyFill="1" applyBorder="1" applyAlignment="1">
      <alignment horizontal="left" indent="1"/>
    </xf>
    <xf numFmtId="2" fontId="20" fillId="0" borderId="6" xfId="2" applyNumberFormat="1" applyFont="1" applyFill="1" applyBorder="1" applyAlignment="1">
      <alignment horizontal="left" indent="4"/>
    </xf>
    <xf numFmtId="165" fontId="4" fillId="0" borderId="2" xfId="2" applyNumberFormat="1" applyFont="1" applyBorder="1" applyAlignment="1">
      <alignment horizontal="center"/>
    </xf>
    <xf numFmtId="2" fontId="20" fillId="0" borderId="6" xfId="2" applyNumberFormat="1" applyFont="1" applyFill="1" applyBorder="1" applyAlignment="1">
      <alignment horizontal="left" indent="3"/>
    </xf>
    <xf numFmtId="0" fontId="18" fillId="0" borderId="7" xfId="0" applyFont="1" applyBorder="1" applyAlignment="1">
      <alignment wrapText="1"/>
    </xf>
    <xf numFmtId="2" fontId="20" fillId="0" borderId="6" xfId="2" applyNumberFormat="1" applyFont="1" applyBorder="1" applyAlignment="1">
      <alignment horizontal="left" indent="1"/>
    </xf>
    <xf numFmtId="2" fontId="20" fillId="0" borderId="6" xfId="2" applyNumberFormat="1" applyFont="1" applyBorder="1" applyAlignment="1">
      <alignment horizontal="left" indent="2"/>
    </xf>
    <xf numFmtId="2" fontId="25" fillId="0" borderId="6" xfId="2" applyNumberFormat="1" applyFont="1" applyBorder="1" applyAlignment="1">
      <alignment horizontal="left" indent="2"/>
    </xf>
    <xf numFmtId="0" fontId="26" fillId="0" borderId="7" xfId="0" applyFont="1" applyBorder="1"/>
    <xf numFmtId="0" fontId="27" fillId="0" borderId="6" xfId="0" applyFont="1" applyBorder="1"/>
    <xf numFmtId="0" fontId="27" fillId="0" borderId="7" xfId="0" applyFont="1" applyBorder="1" applyAlignment="1">
      <alignment horizontal="right" readingOrder="2"/>
    </xf>
    <xf numFmtId="2" fontId="20" fillId="0" borderId="6" xfId="2" applyNumberFormat="1" applyFont="1" applyBorder="1" applyAlignment="1">
      <alignment horizontal="left" indent="2" readingOrder="1"/>
    </xf>
    <xf numFmtId="2" fontId="20" fillId="0" borderId="6" xfId="2" applyNumberFormat="1" applyFont="1" applyBorder="1" applyAlignment="1">
      <alignment horizontal="left" indent="2" readingOrder="2"/>
    </xf>
    <xf numFmtId="0" fontId="18" fillId="0" borderId="7" xfId="0" applyFont="1" applyBorder="1" applyAlignment="1">
      <alignment horizontal="right" wrapText="1"/>
    </xf>
    <xf numFmtId="0" fontId="5" fillId="0" borderId="6" xfId="2" applyFont="1" applyBorder="1"/>
    <xf numFmtId="3" fontId="4" fillId="0" borderId="9" xfId="2" applyNumberFormat="1" applyFont="1" applyBorder="1" applyAlignment="1">
      <alignment horizontal="left" indent="3"/>
    </xf>
    <xf numFmtId="164" fontId="4" fillId="0" borderId="9" xfId="2" applyNumberFormat="1" applyFont="1" applyFill="1" applyBorder="1" applyAlignment="1">
      <alignment horizontal="center"/>
    </xf>
    <xf numFmtId="0" fontId="18" fillId="0" borderId="9" xfId="0" applyFont="1" applyBorder="1"/>
    <xf numFmtId="3" fontId="30" fillId="0" borderId="12" xfId="2" applyNumberFormat="1" applyFont="1" applyBorder="1" applyAlignment="1">
      <alignment horizontal="left" indent="3"/>
    </xf>
    <xf numFmtId="0" fontId="31" fillId="0" borderId="15" xfId="0" applyFont="1" applyBorder="1"/>
    <xf numFmtId="2" fontId="32" fillId="0" borderId="6" xfId="2" applyNumberFormat="1" applyFont="1" applyFill="1" applyBorder="1"/>
    <xf numFmtId="2" fontId="5" fillId="0" borderId="6" xfId="2" applyNumberFormat="1" applyFont="1" applyFill="1" applyBorder="1" applyAlignment="1">
      <alignment horizontal="left" indent="1"/>
    </xf>
    <xf numFmtId="2" fontId="5" fillId="3" borderId="6" xfId="2" applyNumberFormat="1" applyFont="1" applyFill="1" applyBorder="1" applyAlignment="1">
      <alignment horizontal="left" indent="2"/>
    </xf>
    <xf numFmtId="2" fontId="5" fillId="3" borderId="6" xfId="2" applyNumberFormat="1" applyFont="1" applyFill="1" applyBorder="1" applyAlignment="1">
      <alignment horizontal="left" vertical="center" indent="2"/>
    </xf>
    <xf numFmtId="2" fontId="5" fillId="3" borderId="6" xfId="2" applyNumberFormat="1" applyFont="1" applyFill="1" applyBorder="1" applyAlignment="1">
      <alignment horizontal="left" indent="3"/>
    </xf>
    <xf numFmtId="2" fontId="5" fillId="0" borderId="6" xfId="2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4" fillId="0" borderId="11" xfId="0" quotePrefix="1" applyFont="1" applyBorder="1" applyAlignment="1">
      <alignment horizontal="left" wrapText="1" readingOrder="1"/>
    </xf>
    <xf numFmtId="0" fontId="6" fillId="0" borderId="1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right" wrapText="1" readingOrder="2"/>
    </xf>
    <xf numFmtId="0" fontId="28" fillId="0" borderId="11" xfId="0" quotePrefix="1" applyFont="1" applyBorder="1" applyAlignment="1">
      <alignment horizontal="left" wrapText="1" readingOrder="1"/>
    </xf>
    <xf numFmtId="0" fontId="29" fillId="0" borderId="11" xfId="0" applyFont="1" applyBorder="1" applyAlignment="1">
      <alignment horizontal="right" vertical="center" wrapText="1" readingOrder="1"/>
    </xf>
    <xf numFmtId="164" fontId="5" fillId="0" borderId="13" xfId="2" applyNumberFormat="1" applyFont="1" applyFill="1" applyBorder="1" applyAlignment="1">
      <alignment horizontal="center"/>
    </xf>
    <xf numFmtId="164" fontId="5" fillId="0" borderId="14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0"/>
  <sheetViews>
    <sheetView tabSelected="1" workbookViewId="0">
      <selection activeCell="C367" sqref="C367"/>
    </sheetView>
  </sheetViews>
  <sheetFormatPr defaultRowHeight="14.25" x14ac:dyDescent="0.2"/>
  <cols>
    <col min="1" max="1" width="48.125" customWidth="1"/>
    <col min="2" max="2" width="12.375" customWidth="1"/>
    <col min="3" max="3" width="11.875" customWidth="1"/>
    <col min="4" max="4" width="49.875" customWidth="1"/>
    <col min="7" max="7" width="10.875" customWidth="1"/>
  </cols>
  <sheetData>
    <row r="1" spans="1:4" ht="18.75" x14ac:dyDescent="0.3">
      <c r="A1" s="199" t="s">
        <v>0</v>
      </c>
      <c r="B1" s="199"/>
      <c r="C1" s="199"/>
      <c r="D1" s="199"/>
    </row>
    <row r="2" spans="1:4" ht="18.75" x14ac:dyDescent="0.3">
      <c r="A2" s="199" t="s">
        <v>1</v>
      </c>
      <c r="B2" s="199"/>
      <c r="C2" s="199"/>
      <c r="D2" s="199"/>
    </row>
    <row r="3" spans="1:4" ht="15.75" x14ac:dyDescent="0.25">
      <c r="A3" s="1" t="s">
        <v>2</v>
      </c>
      <c r="B3" s="200"/>
      <c r="C3" s="200"/>
      <c r="D3" s="2"/>
    </row>
    <row r="4" spans="1:4" ht="15.75" x14ac:dyDescent="0.25">
      <c r="A4" s="3" t="s">
        <v>3</v>
      </c>
      <c r="B4" s="4" t="s">
        <v>4</v>
      </c>
      <c r="C4" s="4" t="s">
        <v>5</v>
      </c>
      <c r="D4" s="5" t="s">
        <v>6</v>
      </c>
    </row>
    <row r="5" spans="1:4" ht="15.75" x14ac:dyDescent="0.25">
      <c r="A5" s="6" t="s">
        <v>7</v>
      </c>
      <c r="B5" s="7">
        <f>B6+B26+B29+B36</f>
        <v>6992.5999999999995</v>
      </c>
      <c r="C5" s="8"/>
      <c r="D5" s="9" t="s">
        <v>8</v>
      </c>
    </row>
    <row r="6" spans="1:4" ht="15.75" x14ac:dyDescent="0.25">
      <c r="A6" s="3" t="s">
        <v>9</v>
      </c>
      <c r="B6" s="7">
        <f>B7-B15</f>
        <v>9173.2999999999993</v>
      </c>
      <c r="C6" s="10"/>
      <c r="D6" s="9" t="s">
        <v>10</v>
      </c>
    </row>
    <row r="7" spans="1:4" ht="15.75" x14ac:dyDescent="0.25">
      <c r="A7" s="11" t="s">
        <v>11</v>
      </c>
      <c r="B7" s="7">
        <f>B8+B11+B14</f>
        <v>18622.3</v>
      </c>
      <c r="C7" s="7"/>
      <c r="D7" s="12" t="s">
        <v>12</v>
      </c>
    </row>
    <row r="8" spans="1:4" ht="15.75" x14ac:dyDescent="0.25">
      <c r="A8" s="13" t="s">
        <v>13</v>
      </c>
      <c r="B8" s="7">
        <f>B9+B10</f>
        <v>18396.099999999999</v>
      </c>
      <c r="C8" s="7"/>
      <c r="D8" s="14" t="s">
        <v>14</v>
      </c>
    </row>
    <row r="9" spans="1:4" ht="15.75" x14ac:dyDescent="0.25">
      <c r="A9" s="13" t="s">
        <v>15</v>
      </c>
      <c r="B9" s="7">
        <v>18396.099999999999</v>
      </c>
      <c r="C9" s="7"/>
      <c r="D9" s="14" t="s">
        <v>16</v>
      </c>
    </row>
    <row r="10" spans="1:4" ht="15.75" x14ac:dyDescent="0.25">
      <c r="A10" s="13" t="s">
        <v>17</v>
      </c>
      <c r="B10" s="7">
        <v>0</v>
      </c>
      <c r="C10" s="7"/>
      <c r="D10" s="14" t="s">
        <v>18</v>
      </c>
    </row>
    <row r="11" spans="1:4" ht="15.75" x14ac:dyDescent="0.25">
      <c r="A11" s="13" t="s">
        <v>19</v>
      </c>
      <c r="B11" s="7">
        <f>B12+B13</f>
        <v>106.9</v>
      </c>
      <c r="C11" s="7"/>
      <c r="D11" s="14" t="s">
        <v>20</v>
      </c>
    </row>
    <row r="12" spans="1:4" ht="15.75" x14ac:dyDescent="0.25">
      <c r="A12" s="13" t="s">
        <v>21</v>
      </c>
      <c r="B12" s="7">
        <v>43.2</v>
      </c>
      <c r="C12" s="7"/>
      <c r="D12" s="14" t="s">
        <v>22</v>
      </c>
    </row>
    <row r="13" spans="1:4" ht="15.75" x14ac:dyDescent="0.25">
      <c r="A13" s="13" t="s">
        <v>17</v>
      </c>
      <c r="B13" s="7">
        <v>63.7</v>
      </c>
      <c r="C13" s="7"/>
      <c r="D13" s="14" t="s">
        <v>18</v>
      </c>
    </row>
    <row r="14" spans="1:4" ht="25.15" customHeight="1" x14ac:dyDescent="0.25">
      <c r="A14" s="15" t="s">
        <v>23</v>
      </c>
      <c r="B14" s="7">
        <v>119.3</v>
      </c>
      <c r="C14" s="7"/>
      <c r="D14" s="14" t="s">
        <v>24</v>
      </c>
    </row>
    <row r="15" spans="1:4" ht="15.75" x14ac:dyDescent="0.25">
      <c r="A15" s="11" t="s">
        <v>25</v>
      </c>
      <c r="B15" s="7">
        <f>B16+B22</f>
        <v>9449</v>
      </c>
      <c r="C15" s="7">
        <f>C16+C22</f>
        <v>11116.5</v>
      </c>
      <c r="D15" s="12" t="s">
        <v>26</v>
      </c>
    </row>
    <row r="16" spans="1:4" ht="15.75" x14ac:dyDescent="0.25">
      <c r="A16" s="16" t="s">
        <v>27</v>
      </c>
      <c r="B16" s="7">
        <f>B17+B18+B19+B20+B21</f>
        <v>1079.0999999999999</v>
      </c>
      <c r="C16" s="7">
        <f>C17+C18+C19+C20+C21</f>
        <v>1269.5</v>
      </c>
      <c r="D16" s="17" t="s">
        <v>28</v>
      </c>
    </row>
    <row r="17" spans="1:4" ht="15.75" x14ac:dyDescent="0.25">
      <c r="A17" s="18" t="s">
        <v>29</v>
      </c>
      <c r="B17" s="7">
        <v>167.9</v>
      </c>
      <c r="C17" s="7">
        <v>197.5</v>
      </c>
      <c r="D17" s="12" t="s">
        <v>30</v>
      </c>
    </row>
    <row r="18" spans="1:4" ht="15.75" x14ac:dyDescent="0.25">
      <c r="A18" s="18" t="s">
        <v>31</v>
      </c>
      <c r="B18" s="7">
        <v>318.2</v>
      </c>
      <c r="C18" s="7">
        <v>374.3</v>
      </c>
      <c r="D18" s="12" t="s">
        <v>32</v>
      </c>
    </row>
    <row r="19" spans="1:4" ht="15.75" x14ac:dyDescent="0.25">
      <c r="A19" s="16" t="s">
        <v>33</v>
      </c>
      <c r="B19" s="7">
        <v>591.4</v>
      </c>
      <c r="C19" s="7">
        <v>695.8</v>
      </c>
      <c r="D19" s="12" t="s">
        <v>34</v>
      </c>
    </row>
    <row r="20" spans="1:4" ht="15.75" x14ac:dyDescent="0.25">
      <c r="A20" s="16" t="s">
        <v>35</v>
      </c>
      <c r="B20" s="7">
        <v>0</v>
      </c>
      <c r="C20" s="7">
        <v>0</v>
      </c>
      <c r="D20" s="12" t="s">
        <v>36</v>
      </c>
    </row>
    <row r="21" spans="1:4" ht="15.75" x14ac:dyDescent="0.25">
      <c r="A21" s="16" t="s">
        <v>37</v>
      </c>
      <c r="B21" s="7">
        <v>1.6</v>
      </c>
      <c r="C21" s="7">
        <v>1.9</v>
      </c>
      <c r="D21" s="12" t="s">
        <v>38</v>
      </c>
    </row>
    <row r="22" spans="1:4" ht="15.75" x14ac:dyDescent="0.25">
      <c r="A22" s="16" t="s">
        <v>39</v>
      </c>
      <c r="B22" s="7">
        <f>B23+B24+B25</f>
        <v>8369.9</v>
      </c>
      <c r="C22" s="7">
        <f>C23+C24+C25</f>
        <v>9847</v>
      </c>
      <c r="D22" s="17" t="s">
        <v>40</v>
      </c>
    </row>
    <row r="23" spans="1:4" ht="15.75" x14ac:dyDescent="0.25">
      <c r="A23" s="19" t="s">
        <v>41</v>
      </c>
      <c r="B23" s="7">
        <v>2092.5</v>
      </c>
      <c r="C23" s="7">
        <v>2461.8000000000002</v>
      </c>
      <c r="D23" s="12" t="s">
        <v>42</v>
      </c>
    </row>
    <row r="24" spans="1:4" ht="15.75" x14ac:dyDescent="0.25">
      <c r="A24" s="19" t="s">
        <v>43</v>
      </c>
      <c r="B24" s="7">
        <v>6277.4</v>
      </c>
      <c r="C24" s="7">
        <v>7385.2</v>
      </c>
      <c r="D24" s="12" t="s">
        <v>44</v>
      </c>
    </row>
    <row r="25" spans="1:4" ht="15.75" x14ac:dyDescent="0.25">
      <c r="A25" s="19" t="s">
        <v>45</v>
      </c>
      <c r="B25" s="7">
        <v>0</v>
      </c>
      <c r="C25" s="7">
        <v>0</v>
      </c>
      <c r="D25" s="12" t="s">
        <v>46</v>
      </c>
    </row>
    <row r="26" spans="1:4" ht="15.75" x14ac:dyDescent="0.25">
      <c r="A26" s="3" t="s">
        <v>47</v>
      </c>
      <c r="B26" s="7">
        <f>B27-B28</f>
        <v>-2203.8000000000002</v>
      </c>
      <c r="C26" s="7"/>
      <c r="D26" s="9" t="s">
        <v>48</v>
      </c>
    </row>
    <row r="27" spans="1:4" ht="15.75" x14ac:dyDescent="0.25">
      <c r="A27" s="11" t="s">
        <v>49</v>
      </c>
      <c r="B27" s="7">
        <v>1769.3</v>
      </c>
      <c r="C27" s="7"/>
      <c r="D27" s="12" t="s">
        <v>50</v>
      </c>
    </row>
    <row r="28" spans="1:4" ht="15.75" x14ac:dyDescent="0.25">
      <c r="A28" s="11" t="s">
        <v>51</v>
      </c>
      <c r="B28" s="7">
        <v>3973.1</v>
      </c>
      <c r="C28" s="7"/>
      <c r="D28" s="5" t="s">
        <v>52</v>
      </c>
    </row>
    <row r="29" spans="1:4" ht="15.75" x14ac:dyDescent="0.25">
      <c r="A29" s="3" t="s">
        <v>53</v>
      </c>
      <c r="B29" s="7">
        <f>B30+B31</f>
        <v>-256.7</v>
      </c>
      <c r="C29" s="7"/>
      <c r="D29" s="17" t="s">
        <v>54</v>
      </c>
    </row>
    <row r="30" spans="1:4" ht="15.75" x14ac:dyDescent="0.25">
      <c r="A30" s="20" t="s">
        <v>55</v>
      </c>
      <c r="B30" s="7">
        <v>11.3</v>
      </c>
      <c r="C30" s="7"/>
      <c r="D30" s="21" t="s">
        <v>56</v>
      </c>
    </row>
    <row r="31" spans="1:4" ht="15.75" x14ac:dyDescent="0.25">
      <c r="A31" s="20" t="s">
        <v>57</v>
      </c>
      <c r="B31" s="7">
        <f>B32-B33</f>
        <v>-268</v>
      </c>
      <c r="C31" s="7"/>
      <c r="D31" s="21" t="s">
        <v>58</v>
      </c>
    </row>
    <row r="32" spans="1:4" ht="15.75" x14ac:dyDescent="0.25">
      <c r="A32" s="22" t="s">
        <v>59</v>
      </c>
      <c r="B32" s="7">
        <v>175.3</v>
      </c>
      <c r="C32" s="7"/>
      <c r="D32" s="21" t="s">
        <v>60</v>
      </c>
    </row>
    <row r="33" spans="1:4" ht="15.75" x14ac:dyDescent="0.25">
      <c r="A33" s="22" t="s">
        <v>61</v>
      </c>
      <c r="B33" s="7">
        <f>B34+B35</f>
        <v>443.3</v>
      </c>
      <c r="C33" s="7"/>
      <c r="D33" s="21" t="s">
        <v>62</v>
      </c>
    </row>
    <row r="34" spans="1:4" ht="15.75" x14ac:dyDescent="0.25">
      <c r="A34" s="23" t="s">
        <v>63</v>
      </c>
      <c r="B34" s="7">
        <v>0</v>
      </c>
      <c r="C34" s="7"/>
      <c r="D34" s="17" t="s">
        <v>64</v>
      </c>
    </row>
    <row r="35" spans="1:4" ht="15.75" x14ac:dyDescent="0.25">
      <c r="A35" s="23" t="s">
        <v>65</v>
      </c>
      <c r="B35" s="7">
        <v>443.3</v>
      </c>
      <c r="C35" s="7"/>
      <c r="D35" s="17" t="s">
        <v>66</v>
      </c>
    </row>
    <row r="36" spans="1:4" ht="15.75" x14ac:dyDescent="0.25">
      <c r="A36" s="3" t="s">
        <v>67</v>
      </c>
      <c r="B36" s="7">
        <f>B37+B38</f>
        <v>279.8</v>
      </c>
      <c r="C36" s="7"/>
      <c r="D36" s="9" t="s">
        <v>68</v>
      </c>
    </row>
    <row r="37" spans="1:4" ht="15.75" x14ac:dyDescent="0.25">
      <c r="A37" s="20" t="s">
        <v>69</v>
      </c>
      <c r="B37" s="7">
        <v>103.7</v>
      </c>
      <c r="C37" s="7"/>
      <c r="D37" s="12" t="s">
        <v>70</v>
      </c>
    </row>
    <row r="38" spans="1:4" ht="15.75" x14ac:dyDescent="0.25">
      <c r="A38" s="20" t="s">
        <v>71</v>
      </c>
      <c r="B38" s="7">
        <f>B39-B42</f>
        <v>176.10000000000002</v>
      </c>
      <c r="C38" s="7"/>
      <c r="D38" s="12" t="s">
        <v>72</v>
      </c>
    </row>
    <row r="39" spans="1:4" ht="15.75" x14ac:dyDescent="0.25">
      <c r="A39" s="22" t="s">
        <v>73</v>
      </c>
      <c r="B39" s="7">
        <f>B40+B41</f>
        <v>258.3</v>
      </c>
      <c r="C39" s="7"/>
      <c r="D39" s="12" t="s">
        <v>74</v>
      </c>
    </row>
    <row r="40" spans="1:4" ht="15.75" x14ac:dyDescent="0.25">
      <c r="A40" s="24" t="s">
        <v>75</v>
      </c>
      <c r="B40" s="7">
        <v>236.9</v>
      </c>
      <c r="C40" s="7"/>
      <c r="D40" s="21" t="s">
        <v>76</v>
      </c>
    </row>
    <row r="41" spans="1:4" ht="15.75" x14ac:dyDescent="0.25">
      <c r="A41" s="24" t="s">
        <v>77</v>
      </c>
      <c r="B41" s="7">
        <v>21.4</v>
      </c>
      <c r="C41" s="7"/>
      <c r="D41" s="17" t="s">
        <v>78</v>
      </c>
    </row>
    <row r="42" spans="1:4" ht="15.75" x14ac:dyDescent="0.25">
      <c r="A42" s="22" t="s">
        <v>79</v>
      </c>
      <c r="B42" s="7">
        <f>B43+B44</f>
        <v>82.2</v>
      </c>
      <c r="C42" s="7"/>
      <c r="D42" s="12" t="s">
        <v>80</v>
      </c>
    </row>
    <row r="43" spans="1:4" ht="15.75" x14ac:dyDescent="0.25">
      <c r="A43" s="24" t="s">
        <v>81</v>
      </c>
      <c r="B43" s="7">
        <v>0</v>
      </c>
      <c r="C43" s="7"/>
      <c r="D43" s="21" t="s">
        <v>82</v>
      </c>
    </row>
    <row r="44" spans="1:4" ht="15.75" x14ac:dyDescent="0.25">
      <c r="A44" s="24" t="s">
        <v>83</v>
      </c>
      <c r="B44" s="7">
        <v>82.2</v>
      </c>
      <c r="C44" s="7"/>
      <c r="D44" s="17" t="s">
        <v>84</v>
      </c>
    </row>
    <row r="45" spans="1:4" ht="15.75" x14ac:dyDescent="0.25">
      <c r="A45" s="19" t="s">
        <v>85</v>
      </c>
      <c r="B45" s="7">
        <v>80.900000000000006</v>
      </c>
      <c r="C45" s="7"/>
      <c r="D45" s="12" t="s">
        <v>86</v>
      </c>
    </row>
    <row r="46" spans="1:4" ht="15.75" x14ac:dyDescent="0.25">
      <c r="A46" s="19" t="s">
        <v>87</v>
      </c>
      <c r="B46" s="7">
        <v>1.3</v>
      </c>
      <c r="C46" s="7"/>
      <c r="D46" s="12" t="s">
        <v>88</v>
      </c>
    </row>
    <row r="47" spans="1:4" ht="22.9" customHeight="1" x14ac:dyDescent="0.25">
      <c r="A47" s="25" t="s">
        <v>89</v>
      </c>
      <c r="B47" s="2"/>
      <c r="C47" s="2"/>
      <c r="D47" s="26" t="s">
        <v>90</v>
      </c>
    </row>
    <row r="48" spans="1:4" ht="28.9" customHeight="1" x14ac:dyDescent="0.25">
      <c r="A48" s="27" t="s">
        <v>91</v>
      </c>
      <c r="B48" s="28"/>
      <c r="C48" s="29"/>
      <c r="D48" s="30" t="s">
        <v>92</v>
      </c>
    </row>
    <row r="49" spans="1:4" x14ac:dyDescent="0.2">
      <c r="A49" s="31" t="s">
        <v>93</v>
      </c>
      <c r="B49" s="32"/>
      <c r="C49" s="32"/>
      <c r="D49" s="33" t="s">
        <v>94</v>
      </c>
    </row>
    <row r="50" spans="1:4" ht="18.75" x14ac:dyDescent="0.3">
      <c r="A50" s="199" t="s">
        <v>0</v>
      </c>
      <c r="B50" s="199"/>
      <c r="C50" s="199"/>
      <c r="D50" s="199"/>
    </row>
    <row r="51" spans="1:4" ht="18.75" x14ac:dyDescent="0.3">
      <c r="A51" s="199" t="s">
        <v>1</v>
      </c>
      <c r="B51" s="199"/>
      <c r="C51" s="199"/>
      <c r="D51" s="199"/>
    </row>
    <row r="52" spans="1:4" ht="15.75" x14ac:dyDescent="0.25">
      <c r="A52" s="34" t="s">
        <v>95</v>
      </c>
      <c r="B52" s="201"/>
      <c r="C52" s="201"/>
      <c r="D52" s="2"/>
    </row>
    <row r="53" spans="1:4" ht="15.75" x14ac:dyDescent="0.25">
      <c r="A53" s="3" t="s">
        <v>3</v>
      </c>
      <c r="B53" s="4" t="s">
        <v>4</v>
      </c>
      <c r="C53" s="4" t="s">
        <v>5</v>
      </c>
      <c r="D53" s="12" t="s">
        <v>96</v>
      </c>
    </row>
    <row r="54" spans="1:4" ht="15.75" x14ac:dyDescent="0.25">
      <c r="A54" s="6" t="s">
        <v>97</v>
      </c>
      <c r="B54" s="7">
        <f>B55-B56</f>
        <v>-2.2999999999999998</v>
      </c>
      <c r="C54" s="35"/>
      <c r="D54" s="9" t="s">
        <v>98</v>
      </c>
    </row>
    <row r="55" spans="1:4" ht="15.75" x14ac:dyDescent="0.25">
      <c r="A55" s="3" t="s">
        <v>99</v>
      </c>
      <c r="B55" s="7">
        <v>0.6</v>
      </c>
      <c r="C55" s="35"/>
      <c r="D55" s="12" t="s">
        <v>100</v>
      </c>
    </row>
    <row r="56" spans="1:4" ht="15.75" x14ac:dyDescent="0.25">
      <c r="A56" s="3" t="s">
        <v>101</v>
      </c>
      <c r="B56" s="7">
        <v>2.9</v>
      </c>
      <c r="C56" s="35"/>
      <c r="D56" s="5" t="s">
        <v>102</v>
      </c>
    </row>
    <row r="57" spans="1:4" ht="15.75" x14ac:dyDescent="0.25">
      <c r="A57" s="36" t="s">
        <v>103</v>
      </c>
      <c r="B57" s="7">
        <f>B58+B61+B76+B92</f>
        <v>3578.11</v>
      </c>
      <c r="C57" s="35"/>
      <c r="D57" s="9" t="s">
        <v>104</v>
      </c>
    </row>
    <row r="58" spans="1:4" ht="15.75" x14ac:dyDescent="0.25">
      <c r="A58" s="37" t="s">
        <v>105</v>
      </c>
      <c r="B58" s="7">
        <f>B59-B60</f>
        <v>1665.3400000000001</v>
      </c>
      <c r="C58" s="35"/>
      <c r="D58" s="17" t="s">
        <v>106</v>
      </c>
    </row>
    <row r="59" spans="1:4" ht="15.75" x14ac:dyDescent="0.25">
      <c r="A59" s="3" t="s">
        <v>107</v>
      </c>
      <c r="B59" s="7">
        <v>23.2</v>
      </c>
      <c r="C59" s="35"/>
      <c r="D59" s="17" t="s">
        <v>108</v>
      </c>
    </row>
    <row r="60" spans="1:4" ht="15.75" x14ac:dyDescent="0.25">
      <c r="A60" s="3" t="s">
        <v>109</v>
      </c>
      <c r="B60" s="38">
        <v>-1642.14</v>
      </c>
      <c r="C60" s="35"/>
      <c r="D60" s="17" t="s">
        <v>110</v>
      </c>
    </row>
    <row r="61" spans="1:4" ht="15.75" x14ac:dyDescent="0.25">
      <c r="A61" s="37" t="s">
        <v>111</v>
      </c>
      <c r="B61" s="39">
        <f>B62-B69</f>
        <v>-5.6</v>
      </c>
      <c r="C61" s="35"/>
      <c r="D61" s="9" t="s">
        <v>112</v>
      </c>
    </row>
    <row r="62" spans="1:4" ht="15.75" x14ac:dyDescent="0.25">
      <c r="A62" s="40" t="s">
        <v>113</v>
      </c>
      <c r="B62" s="39">
        <f>B63+B66</f>
        <v>-3.2</v>
      </c>
      <c r="C62" s="35"/>
      <c r="D62" s="17" t="s">
        <v>114</v>
      </c>
    </row>
    <row r="63" spans="1:4" ht="15.75" x14ac:dyDescent="0.25">
      <c r="A63" s="37" t="s">
        <v>115</v>
      </c>
      <c r="B63" s="39">
        <f>B64-B65</f>
        <v>-4</v>
      </c>
      <c r="C63" s="35"/>
      <c r="D63" s="9" t="s">
        <v>116</v>
      </c>
    </row>
    <row r="64" spans="1:4" ht="15.75" x14ac:dyDescent="0.25">
      <c r="A64" s="41" t="s">
        <v>117</v>
      </c>
      <c r="B64" s="39">
        <v>1288.5999999999999</v>
      </c>
      <c r="C64" s="35"/>
      <c r="D64" s="17" t="s">
        <v>118</v>
      </c>
    </row>
    <row r="65" spans="1:4" ht="15.75" x14ac:dyDescent="0.25">
      <c r="A65" s="41" t="s">
        <v>119</v>
      </c>
      <c r="B65" s="39">
        <v>1292.5999999999999</v>
      </c>
      <c r="C65" s="35"/>
      <c r="D65" s="17" t="s">
        <v>120</v>
      </c>
    </row>
    <row r="66" spans="1:4" ht="15.75" x14ac:dyDescent="0.25">
      <c r="A66" s="37" t="s">
        <v>121</v>
      </c>
      <c r="B66" s="39">
        <f>B67-B68</f>
        <v>0.8</v>
      </c>
      <c r="C66" s="35"/>
      <c r="D66" s="9" t="s">
        <v>122</v>
      </c>
    </row>
    <row r="67" spans="1:4" ht="15.75" x14ac:dyDescent="0.25">
      <c r="A67" s="41" t="s">
        <v>123</v>
      </c>
      <c r="B67" s="39">
        <v>0.8</v>
      </c>
      <c r="C67" s="35"/>
      <c r="D67" s="17" t="s">
        <v>118</v>
      </c>
    </row>
    <row r="68" spans="1:4" ht="15.75" x14ac:dyDescent="0.25">
      <c r="A68" s="41" t="s">
        <v>124</v>
      </c>
      <c r="B68" s="39">
        <v>0</v>
      </c>
      <c r="C68" s="35"/>
      <c r="D68" s="17" t="s">
        <v>120</v>
      </c>
    </row>
    <row r="69" spans="1:4" ht="15.75" x14ac:dyDescent="0.25">
      <c r="A69" s="40" t="s">
        <v>125</v>
      </c>
      <c r="B69" s="39">
        <f>B70+B73</f>
        <v>2.4</v>
      </c>
      <c r="C69" s="35"/>
      <c r="D69" s="5" t="s">
        <v>126</v>
      </c>
    </row>
    <row r="70" spans="1:4" ht="15.75" x14ac:dyDescent="0.25">
      <c r="A70" s="41" t="s">
        <v>127</v>
      </c>
      <c r="B70" s="39">
        <f>B71-B72</f>
        <v>0</v>
      </c>
      <c r="C70" s="35"/>
      <c r="D70" s="17" t="s">
        <v>116</v>
      </c>
    </row>
    <row r="71" spans="1:4" ht="15.75" x14ac:dyDescent="0.25">
      <c r="A71" s="41" t="s">
        <v>128</v>
      </c>
      <c r="B71" s="39">
        <v>0</v>
      </c>
      <c r="C71" s="35"/>
      <c r="D71" s="17" t="s">
        <v>118</v>
      </c>
    </row>
    <row r="72" spans="1:4" ht="15.75" x14ac:dyDescent="0.25">
      <c r="A72" s="41" t="s">
        <v>124</v>
      </c>
      <c r="B72" s="39">
        <v>0</v>
      </c>
      <c r="C72" s="35"/>
      <c r="D72" s="17" t="s">
        <v>120</v>
      </c>
    </row>
    <row r="73" spans="1:4" ht="15.75" x14ac:dyDescent="0.25">
      <c r="A73" s="42" t="s">
        <v>129</v>
      </c>
      <c r="B73" s="39">
        <f>B74-B75</f>
        <v>2.4</v>
      </c>
      <c r="C73" s="35"/>
      <c r="D73" s="17" t="s">
        <v>122</v>
      </c>
    </row>
    <row r="74" spans="1:4" ht="15.75" x14ac:dyDescent="0.25">
      <c r="A74" s="41" t="s">
        <v>128</v>
      </c>
      <c r="B74" s="39">
        <v>2.9</v>
      </c>
      <c r="C74" s="35"/>
      <c r="D74" s="17" t="s">
        <v>130</v>
      </c>
    </row>
    <row r="75" spans="1:4" ht="15.75" x14ac:dyDescent="0.25">
      <c r="A75" s="41" t="s">
        <v>131</v>
      </c>
      <c r="B75" s="39">
        <v>0.5</v>
      </c>
      <c r="C75" s="35"/>
      <c r="D75" s="17" t="s">
        <v>132</v>
      </c>
    </row>
    <row r="76" spans="1:4" ht="15.75" x14ac:dyDescent="0.25">
      <c r="A76" s="37" t="s">
        <v>133</v>
      </c>
      <c r="B76" s="7">
        <f>B77+B88+B91</f>
        <v>2292.67</v>
      </c>
      <c r="C76" s="35"/>
      <c r="D76" s="17" t="s">
        <v>134</v>
      </c>
    </row>
    <row r="77" spans="1:4" ht="15.75" x14ac:dyDescent="0.25">
      <c r="A77" s="43" t="s">
        <v>135</v>
      </c>
      <c r="B77" s="7">
        <f>B78-B83</f>
        <v>2229.37</v>
      </c>
      <c r="C77" s="35"/>
      <c r="D77" s="44" t="s">
        <v>136</v>
      </c>
    </row>
    <row r="78" spans="1:4" ht="15.75" x14ac:dyDescent="0.25">
      <c r="A78" s="40" t="s">
        <v>137</v>
      </c>
      <c r="B78" s="7">
        <f>B79+B80+B81+B82</f>
        <v>2991.1</v>
      </c>
      <c r="C78" s="35"/>
      <c r="D78" s="17" t="s">
        <v>138</v>
      </c>
    </row>
    <row r="79" spans="1:4" ht="15.75" x14ac:dyDescent="0.25">
      <c r="A79" s="45" t="s">
        <v>139</v>
      </c>
      <c r="B79" s="7">
        <v>0</v>
      </c>
      <c r="C79" s="35"/>
      <c r="D79" s="17" t="s">
        <v>140</v>
      </c>
    </row>
    <row r="80" spans="1:4" ht="15.75" x14ac:dyDescent="0.25">
      <c r="A80" s="46" t="s">
        <v>141</v>
      </c>
      <c r="B80" s="47">
        <v>2411.1</v>
      </c>
      <c r="C80" s="35"/>
      <c r="D80" s="17" t="s">
        <v>142</v>
      </c>
    </row>
    <row r="81" spans="1:4" ht="15.75" x14ac:dyDescent="0.25">
      <c r="A81" s="45" t="s">
        <v>143</v>
      </c>
      <c r="B81" s="7">
        <v>573.5</v>
      </c>
      <c r="C81" s="35"/>
      <c r="D81" s="17" t="s">
        <v>144</v>
      </c>
    </row>
    <row r="82" spans="1:4" ht="15.75" x14ac:dyDescent="0.25">
      <c r="A82" s="45" t="s">
        <v>145</v>
      </c>
      <c r="B82" s="7">
        <v>6.5</v>
      </c>
      <c r="C82" s="35"/>
      <c r="D82" s="17" t="s">
        <v>146</v>
      </c>
    </row>
    <row r="83" spans="1:4" ht="15.75" x14ac:dyDescent="0.25">
      <c r="A83" s="40" t="s">
        <v>125</v>
      </c>
      <c r="B83" s="7">
        <f>B84+B85+B86+B87</f>
        <v>761.73</v>
      </c>
      <c r="C83" s="35"/>
      <c r="D83" s="5" t="s">
        <v>147</v>
      </c>
    </row>
    <row r="84" spans="1:4" ht="15.75" x14ac:dyDescent="0.25">
      <c r="A84" s="48" t="s">
        <v>148</v>
      </c>
      <c r="B84" s="7">
        <v>761.73</v>
      </c>
      <c r="C84" s="35"/>
      <c r="D84" s="17" t="s">
        <v>149</v>
      </c>
    </row>
    <row r="85" spans="1:4" ht="15.75" x14ac:dyDescent="0.25">
      <c r="A85" s="45" t="s">
        <v>150</v>
      </c>
      <c r="B85" s="7">
        <v>0</v>
      </c>
      <c r="C85" s="35"/>
      <c r="D85" s="17" t="s">
        <v>151</v>
      </c>
    </row>
    <row r="86" spans="1:4" ht="15.75" x14ac:dyDescent="0.25">
      <c r="A86" s="45" t="s">
        <v>152</v>
      </c>
      <c r="B86" s="7">
        <v>0</v>
      </c>
      <c r="C86" s="35"/>
      <c r="D86" s="17" t="s">
        <v>153</v>
      </c>
    </row>
    <row r="87" spans="1:4" ht="15.75" x14ac:dyDescent="0.25">
      <c r="A87" s="45" t="s">
        <v>143</v>
      </c>
      <c r="B87" s="7">
        <v>0</v>
      </c>
      <c r="C87" s="35"/>
      <c r="D87" s="17" t="s">
        <v>144</v>
      </c>
    </row>
    <row r="88" spans="1:4" ht="31.15" customHeight="1" x14ac:dyDescent="0.25">
      <c r="A88" s="49" t="s">
        <v>154</v>
      </c>
      <c r="B88" s="7">
        <f>B89-B90</f>
        <v>272.29999999999995</v>
      </c>
      <c r="C88" s="35"/>
      <c r="D88" s="50" t="s">
        <v>155</v>
      </c>
    </row>
    <row r="89" spans="1:4" ht="15.75" x14ac:dyDescent="0.25">
      <c r="A89" s="40" t="s">
        <v>156</v>
      </c>
      <c r="B89" s="7">
        <v>496.9</v>
      </c>
      <c r="C89" s="35"/>
      <c r="D89" s="12" t="s">
        <v>157</v>
      </c>
    </row>
    <row r="90" spans="1:4" ht="15.75" x14ac:dyDescent="0.25">
      <c r="A90" s="40" t="s">
        <v>158</v>
      </c>
      <c r="B90" s="7">
        <v>224.6</v>
      </c>
      <c r="C90" s="35"/>
      <c r="D90" s="12" t="s">
        <v>159</v>
      </c>
    </row>
    <row r="91" spans="1:4" ht="15.75" x14ac:dyDescent="0.25">
      <c r="A91" s="51" t="s">
        <v>160</v>
      </c>
      <c r="B91" s="52" t="s">
        <v>161</v>
      </c>
      <c r="C91" s="35"/>
      <c r="D91" s="12" t="s">
        <v>162</v>
      </c>
    </row>
    <row r="92" spans="1:4" ht="15.75" x14ac:dyDescent="0.25">
      <c r="A92" s="53" t="s">
        <v>163</v>
      </c>
      <c r="B92" s="7">
        <f>B95</f>
        <v>-374.30000000000013</v>
      </c>
      <c r="C92" s="35"/>
      <c r="D92" s="9" t="s">
        <v>164</v>
      </c>
    </row>
    <row r="93" spans="1:4" ht="15.75" x14ac:dyDescent="0.25">
      <c r="A93" s="41" t="s">
        <v>165</v>
      </c>
      <c r="B93" s="7">
        <f>B94</f>
        <v>-374.30000000000013</v>
      </c>
      <c r="C93" s="35"/>
      <c r="D93" s="17" t="s">
        <v>166</v>
      </c>
    </row>
    <row r="94" spans="1:4" ht="15.75" x14ac:dyDescent="0.25">
      <c r="A94" s="54" t="s">
        <v>167</v>
      </c>
      <c r="B94" s="7">
        <f>B95</f>
        <v>-374.30000000000013</v>
      </c>
      <c r="C94" s="35"/>
      <c r="D94" s="17" t="s">
        <v>168</v>
      </c>
    </row>
    <row r="95" spans="1:4" ht="15.75" x14ac:dyDescent="0.25">
      <c r="A95" s="54" t="s">
        <v>169</v>
      </c>
      <c r="B95" s="7">
        <f>B96+B97+B98+B99</f>
        <v>-374.30000000000013</v>
      </c>
      <c r="C95" s="35"/>
      <c r="D95" s="17" t="s">
        <v>170</v>
      </c>
    </row>
    <row r="96" spans="1:4" ht="15.75" x14ac:dyDescent="0.25">
      <c r="A96" s="55" t="s">
        <v>171</v>
      </c>
      <c r="B96" s="56">
        <v>0</v>
      </c>
      <c r="C96" s="35"/>
      <c r="D96" s="57" t="s">
        <v>172</v>
      </c>
    </row>
    <row r="97" spans="1:4" ht="15.75" x14ac:dyDescent="0.25">
      <c r="A97" s="55" t="s">
        <v>173</v>
      </c>
      <c r="B97" s="56">
        <v>0.8</v>
      </c>
      <c r="C97" s="35"/>
      <c r="D97" s="57" t="s">
        <v>174</v>
      </c>
    </row>
    <row r="98" spans="1:4" ht="15.75" x14ac:dyDescent="0.25">
      <c r="A98" s="55" t="s">
        <v>175</v>
      </c>
      <c r="B98" s="56">
        <v>0</v>
      </c>
      <c r="C98" s="35"/>
      <c r="D98" s="57" t="s">
        <v>176</v>
      </c>
    </row>
    <row r="99" spans="1:4" ht="15.75" x14ac:dyDescent="0.25">
      <c r="A99" s="55" t="s">
        <v>177</v>
      </c>
      <c r="B99" s="56">
        <f>B100+B103+B107</f>
        <v>-375.10000000000014</v>
      </c>
      <c r="C99" s="35"/>
      <c r="D99" s="57" t="s">
        <v>178</v>
      </c>
    </row>
    <row r="100" spans="1:4" ht="15.75" x14ac:dyDescent="0.25">
      <c r="A100" s="58" t="s">
        <v>179</v>
      </c>
      <c r="B100" s="7">
        <f>B101+B102</f>
        <v>-1970.8000000000002</v>
      </c>
      <c r="C100" s="35"/>
      <c r="D100" s="59" t="s">
        <v>180</v>
      </c>
    </row>
    <row r="101" spans="1:4" ht="15.75" x14ac:dyDescent="0.25">
      <c r="A101" s="60" t="s">
        <v>181</v>
      </c>
      <c r="B101" s="7">
        <v>-2008.9</v>
      </c>
      <c r="C101" s="35"/>
      <c r="D101" s="21" t="s">
        <v>182</v>
      </c>
    </row>
    <row r="102" spans="1:4" ht="15.75" x14ac:dyDescent="0.25">
      <c r="A102" s="60" t="s">
        <v>183</v>
      </c>
      <c r="B102" s="7">
        <v>38.1</v>
      </c>
      <c r="C102" s="35"/>
      <c r="D102" s="12" t="s">
        <v>184</v>
      </c>
    </row>
    <row r="103" spans="1:4" ht="15.75" x14ac:dyDescent="0.25">
      <c r="A103" s="58" t="s">
        <v>185</v>
      </c>
      <c r="B103" s="7">
        <f>B104+B105+B106</f>
        <v>1595.7</v>
      </c>
      <c r="C103" s="35"/>
      <c r="D103" s="59" t="s">
        <v>186</v>
      </c>
    </row>
    <row r="104" spans="1:4" ht="15.75" x14ac:dyDescent="0.25">
      <c r="A104" s="61" t="s">
        <v>187</v>
      </c>
      <c r="B104" s="7">
        <v>0</v>
      </c>
      <c r="C104" s="35"/>
      <c r="D104" s="12" t="s">
        <v>188</v>
      </c>
    </row>
    <row r="105" spans="1:4" ht="15.75" x14ac:dyDescent="0.25">
      <c r="A105" s="61" t="s">
        <v>189</v>
      </c>
      <c r="B105" s="7">
        <v>0</v>
      </c>
      <c r="C105" s="35"/>
      <c r="D105" s="12" t="s">
        <v>190</v>
      </c>
    </row>
    <row r="106" spans="1:4" ht="25.9" customHeight="1" x14ac:dyDescent="0.25">
      <c r="A106" s="62" t="s">
        <v>191</v>
      </c>
      <c r="B106" s="7">
        <v>1595.7</v>
      </c>
      <c r="C106" s="35"/>
      <c r="D106" s="63" t="s">
        <v>192</v>
      </c>
    </row>
    <row r="107" spans="1:4" ht="15.75" x14ac:dyDescent="0.25">
      <c r="A107" s="58" t="s">
        <v>193</v>
      </c>
      <c r="B107" s="7">
        <v>0</v>
      </c>
      <c r="C107" s="35"/>
      <c r="D107" s="59" t="s">
        <v>194</v>
      </c>
    </row>
    <row r="108" spans="1:4" ht="45" customHeight="1" x14ac:dyDescent="0.25">
      <c r="A108" s="64" t="s">
        <v>195</v>
      </c>
      <c r="B108" s="7">
        <f>B57-(B5+B54)</f>
        <v>-3412.1899999999991</v>
      </c>
      <c r="C108" s="35"/>
      <c r="D108" s="65" t="s">
        <v>196</v>
      </c>
    </row>
    <row r="109" spans="1:4" ht="41.45" customHeight="1" x14ac:dyDescent="0.25">
      <c r="A109" s="66" t="s">
        <v>197</v>
      </c>
      <c r="B109" s="2"/>
      <c r="C109" s="2"/>
      <c r="D109" s="67" t="s">
        <v>198</v>
      </c>
    </row>
    <row r="110" spans="1:4" ht="15" x14ac:dyDescent="0.25">
      <c r="A110" s="2"/>
      <c r="B110" s="2"/>
      <c r="C110" s="2"/>
      <c r="D110" s="2"/>
    </row>
    <row r="111" spans="1:4" ht="15" x14ac:dyDescent="0.25">
      <c r="A111" s="2"/>
      <c r="B111" s="2"/>
      <c r="C111" s="2"/>
      <c r="D111" s="2"/>
    </row>
    <row r="112" spans="1:4" ht="15" x14ac:dyDescent="0.25">
      <c r="A112" s="2"/>
      <c r="B112" s="2"/>
      <c r="C112" s="2"/>
      <c r="D112" s="2"/>
    </row>
    <row r="113" spans="1:4" ht="18.75" x14ac:dyDescent="0.3">
      <c r="A113" s="199" t="s">
        <v>199</v>
      </c>
      <c r="B113" s="199"/>
      <c r="C113" s="199"/>
      <c r="D113" s="199"/>
    </row>
    <row r="114" spans="1:4" ht="18.75" x14ac:dyDescent="0.3">
      <c r="A114" s="202" t="s">
        <v>200</v>
      </c>
      <c r="B114" s="202"/>
      <c r="C114" s="202"/>
      <c r="D114" s="202"/>
    </row>
    <row r="115" spans="1:4" ht="19.5" thickBot="1" x14ac:dyDescent="0.35">
      <c r="A115" s="68" t="s">
        <v>2</v>
      </c>
      <c r="B115" s="203"/>
      <c r="C115" s="204"/>
      <c r="D115" s="69" t="s">
        <v>201</v>
      </c>
    </row>
    <row r="116" spans="1:4" ht="18.75" x14ac:dyDescent="0.3">
      <c r="A116" s="70" t="s">
        <v>3</v>
      </c>
      <c r="B116" s="71" t="s">
        <v>4</v>
      </c>
      <c r="C116" s="71" t="s">
        <v>5</v>
      </c>
      <c r="D116" s="72" t="s">
        <v>6</v>
      </c>
    </row>
    <row r="117" spans="1:4" ht="15.75" x14ac:dyDescent="0.25">
      <c r="A117" s="73" t="s">
        <v>7</v>
      </c>
      <c r="B117" s="74">
        <f>B118+B138+B141+B148</f>
        <v>9288.9870230600027</v>
      </c>
      <c r="C117" s="75"/>
      <c r="D117" s="76" t="s">
        <v>8</v>
      </c>
    </row>
    <row r="118" spans="1:4" ht="15.75" x14ac:dyDescent="0.25">
      <c r="A118" s="77" t="s">
        <v>9</v>
      </c>
      <c r="B118" s="74">
        <f>B119-B127</f>
        <v>13147.987023060001</v>
      </c>
      <c r="C118" s="78"/>
      <c r="D118" s="79" t="s">
        <v>10</v>
      </c>
    </row>
    <row r="119" spans="1:4" ht="15.75" x14ac:dyDescent="0.25">
      <c r="A119" s="80" t="s">
        <v>11</v>
      </c>
      <c r="B119" s="74">
        <f>B120+B123+B126</f>
        <v>21959.587023060001</v>
      </c>
      <c r="C119" s="81"/>
      <c r="D119" s="82" t="s">
        <v>12</v>
      </c>
    </row>
    <row r="120" spans="1:4" ht="15.75" x14ac:dyDescent="0.25">
      <c r="A120" s="83" t="s">
        <v>13</v>
      </c>
      <c r="B120" s="74">
        <f>B121+B122</f>
        <v>21624.287023060002</v>
      </c>
      <c r="C120" s="81"/>
      <c r="D120" s="84" t="s">
        <v>14</v>
      </c>
    </row>
    <row r="121" spans="1:4" ht="15.75" x14ac:dyDescent="0.25">
      <c r="A121" s="83" t="s">
        <v>15</v>
      </c>
      <c r="B121" s="74">
        <v>21624.287023060002</v>
      </c>
      <c r="C121" s="81"/>
      <c r="D121" s="84" t="s">
        <v>16</v>
      </c>
    </row>
    <row r="122" spans="1:4" ht="15.75" x14ac:dyDescent="0.25">
      <c r="A122" s="83" t="s">
        <v>17</v>
      </c>
      <c r="B122" s="74">
        <v>0</v>
      </c>
      <c r="C122" s="81"/>
      <c r="D122" s="84" t="s">
        <v>18</v>
      </c>
    </row>
    <row r="123" spans="1:4" ht="15.75" x14ac:dyDescent="0.25">
      <c r="A123" s="83" t="s">
        <v>19</v>
      </c>
      <c r="B123" s="74">
        <f>B124+B125</f>
        <v>93.8</v>
      </c>
      <c r="C123" s="81"/>
      <c r="D123" s="84" t="s">
        <v>20</v>
      </c>
    </row>
    <row r="124" spans="1:4" ht="15.75" x14ac:dyDescent="0.25">
      <c r="A124" s="83" t="s">
        <v>21</v>
      </c>
      <c r="B124" s="74">
        <v>93.8</v>
      </c>
      <c r="C124" s="81"/>
      <c r="D124" s="84" t="s">
        <v>22</v>
      </c>
    </row>
    <row r="125" spans="1:4" ht="15.75" x14ac:dyDescent="0.25">
      <c r="A125" s="83" t="s">
        <v>17</v>
      </c>
      <c r="B125" s="74">
        <v>0</v>
      </c>
      <c r="C125" s="81"/>
      <c r="D125" s="84" t="s">
        <v>18</v>
      </c>
    </row>
    <row r="126" spans="1:4" ht="15.75" x14ac:dyDescent="0.25">
      <c r="A126" s="85" t="s">
        <v>23</v>
      </c>
      <c r="B126" s="74">
        <v>241.5</v>
      </c>
      <c r="C126" s="81"/>
      <c r="D126" s="84" t="s">
        <v>24</v>
      </c>
    </row>
    <row r="127" spans="1:4" ht="15.75" x14ac:dyDescent="0.25">
      <c r="A127" s="80" t="s">
        <v>25</v>
      </c>
      <c r="B127" s="74">
        <f>B128+B134</f>
        <v>8811.6</v>
      </c>
      <c r="C127" s="81">
        <f>C128+C134</f>
        <v>10366.6</v>
      </c>
      <c r="D127" s="82" t="s">
        <v>26</v>
      </c>
    </row>
    <row r="128" spans="1:4" ht="15.75" x14ac:dyDescent="0.25">
      <c r="A128" s="86" t="s">
        <v>27</v>
      </c>
      <c r="B128" s="81">
        <f>B129+B130+B131+B132+B133</f>
        <v>1797.4</v>
      </c>
      <c r="C128" s="81">
        <f>C129+C130+C131+C132+C133</f>
        <v>2114.6</v>
      </c>
      <c r="D128" s="79" t="s">
        <v>28</v>
      </c>
    </row>
    <row r="129" spans="1:4" ht="15.75" x14ac:dyDescent="0.25">
      <c r="A129" s="87" t="s">
        <v>29</v>
      </c>
      <c r="B129" s="7">
        <v>1312</v>
      </c>
      <c r="C129" s="81">
        <v>1543.5</v>
      </c>
      <c r="D129" s="82" t="s">
        <v>30</v>
      </c>
    </row>
    <row r="130" spans="1:4" ht="15.75" x14ac:dyDescent="0.25">
      <c r="A130" s="87" t="s">
        <v>31</v>
      </c>
      <c r="B130" s="74">
        <v>6.9</v>
      </c>
      <c r="C130" s="81">
        <v>8.1</v>
      </c>
      <c r="D130" s="82" t="s">
        <v>32</v>
      </c>
    </row>
    <row r="131" spans="1:4" ht="15.75" x14ac:dyDescent="0.25">
      <c r="A131" s="86" t="s">
        <v>33</v>
      </c>
      <c r="B131" s="74">
        <v>438.9</v>
      </c>
      <c r="C131" s="81">
        <v>516.4</v>
      </c>
      <c r="D131" s="82" t="s">
        <v>34</v>
      </c>
    </row>
    <row r="132" spans="1:4" ht="15.75" x14ac:dyDescent="0.25">
      <c r="A132" s="86" t="s">
        <v>35</v>
      </c>
      <c r="B132" s="74">
        <v>3.3</v>
      </c>
      <c r="C132" s="81">
        <v>3.9</v>
      </c>
      <c r="D132" s="82" t="s">
        <v>36</v>
      </c>
    </row>
    <row r="133" spans="1:4" ht="15.75" x14ac:dyDescent="0.25">
      <c r="A133" s="86" t="s">
        <v>37</v>
      </c>
      <c r="B133" s="74">
        <v>36.299999999999997</v>
      </c>
      <c r="C133" s="81">
        <v>42.7</v>
      </c>
      <c r="D133" s="82" t="s">
        <v>38</v>
      </c>
    </row>
    <row r="134" spans="1:4" ht="15.75" x14ac:dyDescent="0.25">
      <c r="A134" s="86" t="s">
        <v>39</v>
      </c>
      <c r="B134" s="74">
        <f>B135+B136+B137</f>
        <v>7014.2000000000007</v>
      </c>
      <c r="C134" s="74">
        <f>C135+C136+C137</f>
        <v>8252</v>
      </c>
      <c r="D134" s="79" t="s">
        <v>40</v>
      </c>
    </row>
    <row r="135" spans="1:4" ht="15.75" x14ac:dyDescent="0.25">
      <c r="A135" s="88" t="s">
        <v>41</v>
      </c>
      <c r="B135" s="81">
        <v>1753.6</v>
      </c>
      <c r="C135" s="81">
        <v>2063</v>
      </c>
      <c r="D135" s="82" t="s">
        <v>42</v>
      </c>
    </row>
    <row r="136" spans="1:4" ht="15.75" x14ac:dyDescent="0.25">
      <c r="A136" s="88" t="s">
        <v>43</v>
      </c>
      <c r="B136" s="81">
        <v>5260.6</v>
      </c>
      <c r="C136" s="81">
        <v>6189</v>
      </c>
      <c r="D136" s="82" t="s">
        <v>44</v>
      </c>
    </row>
    <row r="137" spans="1:4" ht="15.75" x14ac:dyDescent="0.25">
      <c r="A137" s="88" t="s">
        <v>45</v>
      </c>
      <c r="B137" s="81">
        <v>0</v>
      </c>
      <c r="C137" s="81">
        <v>0</v>
      </c>
      <c r="D137" s="82" t="s">
        <v>46</v>
      </c>
    </row>
    <row r="138" spans="1:4" ht="15.75" x14ac:dyDescent="0.25">
      <c r="A138" s="77" t="s">
        <v>47</v>
      </c>
      <c r="B138" s="74">
        <f>B139-B140</f>
        <v>-3235.4999999999995</v>
      </c>
      <c r="C138" s="74"/>
      <c r="D138" s="76" t="s">
        <v>48</v>
      </c>
    </row>
    <row r="139" spans="1:4" ht="15.75" x14ac:dyDescent="0.25">
      <c r="A139" s="80" t="s">
        <v>49</v>
      </c>
      <c r="B139" s="74">
        <v>1172.9000000000001</v>
      </c>
      <c r="C139" s="74"/>
      <c r="D139" s="82" t="s">
        <v>50</v>
      </c>
    </row>
    <row r="140" spans="1:4" ht="15.75" x14ac:dyDescent="0.25">
      <c r="A140" s="80" t="s">
        <v>51</v>
      </c>
      <c r="B140" s="74">
        <v>4408.3999999999996</v>
      </c>
      <c r="C140" s="74"/>
      <c r="D140" s="89" t="s">
        <v>52</v>
      </c>
    </row>
    <row r="141" spans="1:4" ht="15.75" x14ac:dyDescent="0.25">
      <c r="A141" s="77" t="s">
        <v>53</v>
      </c>
      <c r="B141" s="74">
        <f>B142+B143</f>
        <v>-877.69999999999982</v>
      </c>
      <c r="C141" s="74"/>
      <c r="D141" s="79" t="s">
        <v>54</v>
      </c>
    </row>
    <row r="142" spans="1:4" ht="15.75" x14ac:dyDescent="0.25">
      <c r="A142" s="90" t="s">
        <v>55</v>
      </c>
      <c r="B142" s="74">
        <v>12</v>
      </c>
      <c r="C142" s="74"/>
      <c r="D142" s="91" t="s">
        <v>56</v>
      </c>
    </row>
    <row r="143" spans="1:4" ht="15.75" x14ac:dyDescent="0.25">
      <c r="A143" s="90" t="s">
        <v>57</v>
      </c>
      <c r="B143" s="74">
        <f>B144-B145</f>
        <v>-889.69999999999982</v>
      </c>
      <c r="C143" s="74"/>
      <c r="D143" s="91" t="s">
        <v>58</v>
      </c>
    </row>
    <row r="144" spans="1:4" ht="15.75" x14ac:dyDescent="0.25">
      <c r="A144" s="92" t="s">
        <v>59</v>
      </c>
      <c r="B144" s="74">
        <v>243.5</v>
      </c>
      <c r="C144" s="74"/>
      <c r="D144" s="91" t="s">
        <v>202</v>
      </c>
    </row>
    <row r="145" spans="1:4" ht="15.75" x14ac:dyDescent="0.25">
      <c r="A145" s="92" t="s">
        <v>61</v>
      </c>
      <c r="B145" s="74">
        <f>B146+B147</f>
        <v>1133.1999999999998</v>
      </c>
      <c r="C145" s="74"/>
      <c r="D145" s="91" t="s">
        <v>203</v>
      </c>
    </row>
    <row r="146" spans="1:4" ht="15.75" x14ac:dyDescent="0.25">
      <c r="A146" s="93" t="s">
        <v>63</v>
      </c>
      <c r="B146" s="74">
        <v>470.4</v>
      </c>
      <c r="C146" s="74"/>
      <c r="D146" s="94" t="s">
        <v>204</v>
      </c>
    </row>
    <row r="147" spans="1:4" ht="15.75" x14ac:dyDescent="0.25">
      <c r="A147" s="93" t="s">
        <v>65</v>
      </c>
      <c r="B147" s="74">
        <v>662.8</v>
      </c>
      <c r="C147" s="74"/>
      <c r="D147" s="94" t="s">
        <v>205</v>
      </c>
    </row>
    <row r="148" spans="1:4" ht="15.75" x14ac:dyDescent="0.25">
      <c r="A148" s="77" t="s">
        <v>67</v>
      </c>
      <c r="B148" s="74">
        <f>B149+B150</f>
        <v>254.2</v>
      </c>
      <c r="C148" s="74"/>
      <c r="D148" s="76" t="s">
        <v>68</v>
      </c>
    </row>
    <row r="149" spans="1:4" ht="15.75" x14ac:dyDescent="0.25">
      <c r="A149" s="90" t="s">
        <v>69</v>
      </c>
      <c r="B149" s="74">
        <v>71.900000000000006</v>
      </c>
      <c r="C149" s="74"/>
      <c r="D149" s="82" t="s">
        <v>70</v>
      </c>
    </row>
    <row r="150" spans="1:4" ht="15.75" x14ac:dyDescent="0.25">
      <c r="A150" s="90" t="s">
        <v>71</v>
      </c>
      <c r="B150" s="74">
        <f>B151-B154</f>
        <v>182.29999999999998</v>
      </c>
      <c r="C150" s="74"/>
      <c r="D150" s="82" t="s">
        <v>72</v>
      </c>
    </row>
    <row r="151" spans="1:4" ht="15.75" x14ac:dyDescent="0.25">
      <c r="A151" s="92" t="s">
        <v>59</v>
      </c>
      <c r="B151" s="74">
        <f>B152+B153</f>
        <v>271.7</v>
      </c>
      <c r="C151" s="74"/>
      <c r="D151" s="82" t="s">
        <v>74</v>
      </c>
    </row>
    <row r="152" spans="1:4" ht="15.75" x14ac:dyDescent="0.25">
      <c r="A152" s="95" t="s">
        <v>206</v>
      </c>
      <c r="B152" s="74">
        <v>248.1</v>
      </c>
      <c r="C152" s="74"/>
      <c r="D152" s="91" t="s">
        <v>76</v>
      </c>
    </row>
    <row r="153" spans="1:4" ht="15.75" x14ac:dyDescent="0.25">
      <c r="A153" s="95" t="s">
        <v>207</v>
      </c>
      <c r="B153" s="74">
        <v>23.6</v>
      </c>
      <c r="C153" s="74"/>
      <c r="D153" s="96" t="s">
        <v>78</v>
      </c>
    </row>
    <row r="154" spans="1:4" ht="15.75" x14ac:dyDescent="0.25">
      <c r="A154" s="92" t="s">
        <v>61</v>
      </c>
      <c r="B154" s="74">
        <f>B155+B156</f>
        <v>89.4</v>
      </c>
      <c r="C154" s="74"/>
      <c r="D154" s="82" t="s">
        <v>80</v>
      </c>
    </row>
    <row r="155" spans="1:4" ht="15.75" x14ac:dyDescent="0.25">
      <c r="A155" s="95" t="s">
        <v>206</v>
      </c>
      <c r="B155" s="74">
        <v>0</v>
      </c>
      <c r="C155" s="74"/>
      <c r="D155" s="91" t="s">
        <v>82</v>
      </c>
    </row>
    <row r="156" spans="1:4" ht="15.75" x14ac:dyDescent="0.25">
      <c r="A156" s="95" t="s">
        <v>207</v>
      </c>
      <c r="B156" s="74">
        <v>89.4</v>
      </c>
      <c r="C156" s="74"/>
      <c r="D156" s="96" t="s">
        <v>84</v>
      </c>
    </row>
    <row r="157" spans="1:4" ht="15.75" x14ac:dyDescent="0.25">
      <c r="A157" s="88" t="s">
        <v>85</v>
      </c>
      <c r="B157" s="74">
        <v>88.3</v>
      </c>
      <c r="C157" s="74"/>
      <c r="D157" s="82" t="s">
        <v>86</v>
      </c>
    </row>
    <row r="158" spans="1:4" ht="16.5" thickBot="1" x14ac:dyDescent="0.3">
      <c r="A158" s="97" t="s">
        <v>87</v>
      </c>
      <c r="B158" s="98">
        <v>1.1000000000000001</v>
      </c>
      <c r="C158" s="98"/>
      <c r="D158" s="99" t="s">
        <v>88</v>
      </c>
    </row>
    <row r="159" spans="1:4" ht="15.75" x14ac:dyDescent="0.25">
      <c r="A159" s="100" t="s">
        <v>89</v>
      </c>
      <c r="B159" s="101"/>
      <c r="C159" s="102"/>
      <c r="D159" s="103" t="s">
        <v>90</v>
      </c>
    </row>
    <row r="160" spans="1:4" ht="24.75" x14ac:dyDescent="0.25">
      <c r="A160" s="27" t="s">
        <v>208</v>
      </c>
      <c r="B160" s="28"/>
      <c r="C160" s="29"/>
      <c r="D160" s="30" t="s">
        <v>209</v>
      </c>
    </row>
    <row r="161" spans="1:4" ht="15.75" x14ac:dyDescent="0.25">
      <c r="A161" s="104" t="s">
        <v>210</v>
      </c>
      <c r="B161" s="32"/>
      <c r="C161" s="32"/>
      <c r="D161" s="102" t="s">
        <v>94</v>
      </c>
    </row>
    <row r="162" spans="1:4" ht="18.75" x14ac:dyDescent="0.3">
      <c r="A162" s="105"/>
      <c r="B162" s="105"/>
      <c r="C162" s="105"/>
      <c r="D162" s="105"/>
    </row>
    <row r="163" spans="1:4" ht="18.75" x14ac:dyDescent="0.3">
      <c r="A163" s="199" t="s">
        <v>211</v>
      </c>
      <c r="B163" s="199"/>
      <c r="C163" s="199"/>
      <c r="D163" s="199"/>
    </row>
    <row r="164" spans="1:4" ht="18.75" x14ac:dyDescent="0.3">
      <c r="A164" s="202" t="s">
        <v>212</v>
      </c>
      <c r="B164" s="202"/>
      <c r="C164" s="202"/>
      <c r="D164" s="202"/>
    </row>
    <row r="165" spans="1:4" ht="19.5" thickBot="1" x14ac:dyDescent="0.35">
      <c r="A165" s="68" t="s">
        <v>95</v>
      </c>
      <c r="B165" s="106"/>
      <c r="C165" s="105"/>
      <c r="D165" s="69" t="s">
        <v>201</v>
      </c>
    </row>
    <row r="166" spans="1:4" ht="18.75" x14ac:dyDescent="0.3">
      <c r="A166" s="70" t="s">
        <v>3</v>
      </c>
      <c r="B166" s="71" t="s">
        <v>4</v>
      </c>
      <c r="C166" s="71" t="s">
        <v>5</v>
      </c>
      <c r="D166" s="107" t="s">
        <v>96</v>
      </c>
    </row>
    <row r="167" spans="1:4" ht="15.75" x14ac:dyDescent="0.25">
      <c r="A167" s="73" t="s">
        <v>97</v>
      </c>
      <c r="B167" s="74">
        <f>B168-B169</f>
        <v>-0.6</v>
      </c>
      <c r="C167" s="108"/>
      <c r="D167" s="76" t="s">
        <v>98</v>
      </c>
    </row>
    <row r="168" spans="1:4" ht="15.75" x14ac:dyDescent="0.25">
      <c r="A168" s="109" t="s">
        <v>99</v>
      </c>
      <c r="B168" s="74">
        <v>0</v>
      </c>
      <c r="C168" s="108"/>
      <c r="D168" s="82" t="s">
        <v>100</v>
      </c>
    </row>
    <row r="169" spans="1:4" ht="15.75" x14ac:dyDescent="0.25">
      <c r="A169" s="109" t="s">
        <v>101</v>
      </c>
      <c r="B169" s="74">
        <v>0.6</v>
      </c>
      <c r="C169" s="108"/>
      <c r="D169" s="89" t="s">
        <v>102</v>
      </c>
    </row>
    <row r="170" spans="1:4" ht="15.75" x14ac:dyDescent="0.25">
      <c r="A170" s="110" t="s">
        <v>103</v>
      </c>
      <c r="B170" s="74">
        <f>B171+B174+B189+B205</f>
        <v>6136.1</v>
      </c>
      <c r="C170" s="108"/>
      <c r="D170" s="76" t="s">
        <v>104</v>
      </c>
    </row>
    <row r="171" spans="1:4" ht="15.75" x14ac:dyDescent="0.25">
      <c r="A171" s="111" t="s">
        <v>105</v>
      </c>
      <c r="B171" s="74">
        <f>B172-B173</f>
        <v>704.1</v>
      </c>
      <c r="C171" s="108"/>
      <c r="D171" s="79" t="s">
        <v>106</v>
      </c>
    </row>
    <row r="172" spans="1:4" ht="15.75" x14ac:dyDescent="0.25">
      <c r="A172" s="109" t="s">
        <v>107</v>
      </c>
      <c r="B172" s="74">
        <v>110.4</v>
      </c>
      <c r="C172" s="108"/>
      <c r="D172" s="79" t="s">
        <v>108</v>
      </c>
    </row>
    <row r="173" spans="1:4" ht="15.75" x14ac:dyDescent="0.25">
      <c r="A173" s="109" t="s">
        <v>109</v>
      </c>
      <c r="B173" s="74">
        <v>-593.70000000000005</v>
      </c>
      <c r="C173" s="108"/>
      <c r="D173" s="79" t="s">
        <v>110</v>
      </c>
    </row>
    <row r="174" spans="1:4" ht="15.75" x14ac:dyDescent="0.25">
      <c r="A174" s="111" t="s">
        <v>111</v>
      </c>
      <c r="B174" s="112">
        <f>B175-B182</f>
        <v>-11.099999999999955</v>
      </c>
      <c r="C174" s="113"/>
      <c r="D174" s="79" t="s">
        <v>112</v>
      </c>
    </row>
    <row r="175" spans="1:4" ht="15.75" x14ac:dyDescent="0.25">
      <c r="A175" s="114" t="s">
        <v>113</v>
      </c>
      <c r="B175" s="112">
        <f>B176+B179</f>
        <v>-3.9999999999999547</v>
      </c>
      <c r="C175" s="113"/>
      <c r="D175" s="79" t="s">
        <v>114</v>
      </c>
    </row>
    <row r="176" spans="1:4" ht="15.75" x14ac:dyDescent="0.25">
      <c r="A176" s="111" t="s">
        <v>115</v>
      </c>
      <c r="B176" s="112">
        <f>B177-B178</f>
        <v>-4.2999999999999545</v>
      </c>
      <c r="C176" s="108"/>
      <c r="D176" s="79" t="s">
        <v>116</v>
      </c>
    </row>
    <row r="177" spans="1:4" ht="15.75" x14ac:dyDescent="0.25">
      <c r="A177" s="111" t="s">
        <v>117</v>
      </c>
      <c r="B177" s="112">
        <v>1286.8</v>
      </c>
      <c r="C177" s="108"/>
      <c r="D177" s="79" t="s">
        <v>118</v>
      </c>
    </row>
    <row r="178" spans="1:4" ht="15.75" x14ac:dyDescent="0.25">
      <c r="A178" s="111" t="s">
        <v>119</v>
      </c>
      <c r="B178" s="112">
        <v>1291.0999999999999</v>
      </c>
      <c r="C178" s="113"/>
      <c r="D178" s="79" t="s">
        <v>120</v>
      </c>
    </row>
    <row r="179" spans="1:4" ht="15.75" x14ac:dyDescent="0.25">
      <c r="A179" s="111" t="s">
        <v>121</v>
      </c>
      <c r="B179" s="112">
        <f>B180-B181</f>
        <v>0.3</v>
      </c>
      <c r="C179" s="108"/>
      <c r="D179" s="79" t="s">
        <v>122</v>
      </c>
    </row>
    <row r="180" spans="1:4" ht="15.75" x14ac:dyDescent="0.25">
      <c r="A180" s="111" t="s">
        <v>123</v>
      </c>
      <c r="B180" s="112">
        <v>0.6</v>
      </c>
      <c r="C180" s="108"/>
      <c r="D180" s="79" t="s">
        <v>118</v>
      </c>
    </row>
    <row r="181" spans="1:4" ht="15.75" x14ac:dyDescent="0.25">
      <c r="A181" s="111" t="s">
        <v>124</v>
      </c>
      <c r="B181" s="112">
        <v>0.3</v>
      </c>
      <c r="C181" s="113"/>
      <c r="D181" s="79" t="s">
        <v>120</v>
      </c>
    </row>
    <row r="182" spans="1:4" ht="15.75" x14ac:dyDescent="0.25">
      <c r="A182" s="114" t="s">
        <v>125</v>
      </c>
      <c r="B182" s="112">
        <f>B183+B186</f>
        <v>7.1000000000000005</v>
      </c>
      <c r="C182" s="113"/>
      <c r="D182" s="89" t="s">
        <v>126</v>
      </c>
    </row>
    <row r="183" spans="1:4" ht="15.75" x14ac:dyDescent="0.25">
      <c r="A183" s="111" t="s">
        <v>127</v>
      </c>
      <c r="B183" s="112">
        <f>B184-B185</f>
        <v>0</v>
      </c>
      <c r="C183" s="113"/>
      <c r="D183" s="79" t="s">
        <v>116</v>
      </c>
    </row>
    <row r="184" spans="1:4" ht="15.75" x14ac:dyDescent="0.25">
      <c r="A184" s="111" t="s">
        <v>128</v>
      </c>
      <c r="B184" s="112">
        <v>0</v>
      </c>
      <c r="C184" s="113"/>
      <c r="D184" s="79" t="s">
        <v>118</v>
      </c>
    </row>
    <row r="185" spans="1:4" ht="15.75" x14ac:dyDescent="0.25">
      <c r="A185" s="111" t="s">
        <v>124</v>
      </c>
      <c r="B185" s="112">
        <v>0</v>
      </c>
      <c r="C185" s="113"/>
      <c r="D185" s="79" t="s">
        <v>120</v>
      </c>
    </row>
    <row r="186" spans="1:4" ht="15.75" x14ac:dyDescent="0.25">
      <c r="A186" s="115" t="s">
        <v>129</v>
      </c>
      <c r="B186" s="112">
        <f>B187-B188</f>
        <v>7.1000000000000005</v>
      </c>
      <c r="C186" s="113"/>
      <c r="D186" s="79" t="s">
        <v>122</v>
      </c>
    </row>
    <row r="187" spans="1:4" ht="15.75" x14ac:dyDescent="0.25">
      <c r="A187" s="111" t="s">
        <v>128</v>
      </c>
      <c r="B187" s="112">
        <v>7.2</v>
      </c>
      <c r="C187" s="113"/>
      <c r="D187" s="79" t="s">
        <v>130</v>
      </c>
    </row>
    <row r="188" spans="1:4" ht="15.75" x14ac:dyDescent="0.25">
      <c r="A188" s="111" t="s">
        <v>131</v>
      </c>
      <c r="B188" s="112">
        <v>0.1</v>
      </c>
      <c r="C188" s="113"/>
      <c r="D188" s="79" t="s">
        <v>132</v>
      </c>
    </row>
    <row r="189" spans="1:4" ht="15.75" x14ac:dyDescent="0.25">
      <c r="A189" s="111" t="s">
        <v>133</v>
      </c>
      <c r="B189" s="74">
        <f>B190+B201+B204</f>
        <v>2704</v>
      </c>
      <c r="C189" s="108"/>
      <c r="D189" s="79" t="s">
        <v>134</v>
      </c>
    </row>
    <row r="190" spans="1:4" ht="15.75" x14ac:dyDescent="0.25">
      <c r="A190" s="116" t="s">
        <v>135</v>
      </c>
      <c r="B190" s="7">
        <f>B191-B196</f>
        <v>1428.5000000000002</v>
      </c>
      <c r="C190" s="108"/>
      <c r="D190" s="82" t="s">
        <v>136</v>
      </c>
    </row>
    <row r="191" spans="1:4" ht="15.75" x14ac:dyDescent="0.25">
      <c r="A191" s="114" t="s">
        <v>137</v>
      </c>
      <c r="B191" s="74">
        <f>B192+B193+B194+B195</f>
        <v>1859.3000000000002</v>
      </c>
      <c r="C191" s="108"/>
      <c r="D191" s="79" t="s">
        <v>138</v>
      </c>
    </row>
    <row r="192" spans="1:4" ht="15.75" x14ac:dyDescent="0.25">
      <c r="A192" s="117" t="s">
        <v>139</v>
      </c>
      <c r="B192" s="74">
        <v>0</v>
      </c>
      <c r="C192" s="108"/>
      <c r="D192" s="79" t="s">
        <v>140</v>
      </c>
    </row>
    <row r="193" spans="1:4" ht="15.75" x14ac:dyDescent="0.25">
      <c r="A193" s="118" t="s">
        <v>141</v>
      </c>
      <c r="B193" s="119">
        <v>1337.9</v>
      </c>
      <c r="C193" s="108"/>
      <c r="D193" s="79" t="s">
        <v>142</v>
      </c>
    </row>
    <row r="194" spans="1:4" ht="15.75" x14ac:dyDescent="0.25">
      <c r="A194" s="117" t="s">
        <v>143</v>
      </c>
      <c r="B194" s="74">
        <v>501.2</v>
      </c>
      <c r="C194" s="108"/>
      <c r="D194" s="79" t="s">
        <v>144</v>
      </c>
    </row>
    <row r="195" spans="1:4" ht="15.75" x14ac:dyDescent="0.25">
      <c r="A195" s="117" t="s">
        <v>145</v>
      </c>
      <c r="B195" s="74">
        <v>20.2</v>
      </c>
      <c r="C195" s="108"/>
      <c r="D195" s="79" t="s">
        <v>146</v>
      </c>
    </row>
    <row r="196" spans="1:4" ht="15.75" x14ac:dyDescent="0.25">
      <c r="A196" s="114" t="s">
        <v>125</v>
      </c>
      <c r="B196" s="120">
        <f>B197+B198+B199+B200</f>
        <v>430.79999999999995</v>
      </c>
      <c r="C196" s="108"/>
      <c r="D196" s="89" t="s">
        <v>147</v>
      </c>
    </row>
    <row r="197" spans="1:4" ht="15.75" x14ac:dyDescent="0.25">
      <c r="A197" s="121" t="s">
        <v>148</v>
      </c>
      <c r="B197" s="120">
        <v>-510</v>
      </c>
      <c r="C197" s="108"/>
      <c r="D197" s="79" t="s">
        <v>149</v>
      </c>
    </row>
    <row r="198" spans="1:4" ht="15.75" x14ac:dyDescent="0.25">
      <c r="A198" s="117" t="s">
        <v>150</v>
      </c>
      <c r="B198" s="120">
        <v>1394.8</v>
      </c>
      <c r="C198" s="108"/>
      <c r="D198" s="79" t="s">
        <v>151</v>
      </c>
    </row>
    <row r="199" spans="1:4" ht="15.75" x14ac:dyDescent="0.25">
      <c r="A199" s="117" t="s">
        <v>152</v>
      </c>
      <c r="B199" s="7">
        <v>-454</v>
      </c>
      <c r="C199" s="108"/>
      <c r="D199" s="79" t="s">
        <v>153</v>
      </c>
    </row>
    <row r="200" spans="1:4" ht="15.75" x14ac:dyDescent="0.25">
      <c r="A200" s="117" t="s">
        <v>143</v>
      </c>
      <c r="B200" s="74">
        <v>0</v>
      </c>
      <c r="C200" s="108"/>
      <c r="D200" s="79" t="s">
        <v>213</v>
      </c>
    </row>
    <row r="201" spans="1:4" ht="31.5" x14ac:dyDescent="0.25">
      <c r="A201" s="122" t="s">
        <v>154</v>
      </c>
      <c r="B201" s="7">
        <f>B202-B203</f>
        <v>1484.5</v>
      </c>
      <c r="C201" s="108"/>
      <c r="D201" s="123" t="s">
        <v>214</v>
      </c>
    </row>
    <row r="202" spans="1:4" ht="15.75" x14ac:dyDescent="0.25">
      <c r="A202" s="114" t="s">
        <v>156</v>
      </c>
      <c r="B202" s="74">
        <v>1594.6</v>
      </c>
      <c r="C202" s="108"/>
      <c r="D202" s="82" t="s">
        <v>157</v>
      </c>
    </row>
    <row r="203" spans="1:4" ht="15.75" x14ac:dyDescent="0.25">
      <c r="A203" s="114" t="s">
        <v>158</v>
      </c>
      <c r="B203" s="74">
        <v>110.1</v>
      </c>
      <c r="C203" s="108"/>
      <c r="D203" s="82" t="s">
        <v>159</v>
      </c>
    </row>
    <row r="204" spans="1:4" ht="15.75" x14ac:dyDescent="0.25">
      <c r="A204" s="124" t="s">
        <v>160</v>
      </c>
      <c r="B204" s="74">
        <v>-209</v>
      </c>
      <c r="C204" s="108"/>
      <c r="D204" s="82" t="s">
        <v>162</v>
      </c>
    </row>
    <row r="205" spans="1:4" ht="15.75" x14ac:dyDescent="0.25">
      <c r="A205" s="125" t="s">
        <v>163</v>
      </c>
      <c r="B205" s="74">
        <f>B208</f>
        <v>2739.1</v>
      </c>
      <c r="C205" s="108"/>
      <c r="D205" s="79" t="s">
        <v>164</v>
      </c>
    </row>
    <row r="206" spans="1:4" ht="15.75" x14ac:dyDescent="0.25">
      <c r="A206" s="126" t="s">
        <v>165</v>
      </c>
      <c r="B206" s="74">
        <f>B207</f>
        <v>2739.1</v>
      </c>
      <c r="C206" s="108"/>
      <c r="D206" s="79" t="s">
        <v>166</v>
      </c>
    </row>
    <row r="207" spans="1:4" ht="15.75" x14ac:dyDescent="0.25">
      <c r="A207" s="127" t="s">
        <v>167</v>
      </c>
      <c r="B207" s="74">
        <f>B208</f>
        <v>2739.1</v>
      </c>
      <c r="C207" s="108"/>
      <c r="D207" s="79" t="s">
        <v>168</v>
      </c>
    </row>
    <row r="208" spans="1:4" ht="15.75" x14ac:dyDescent="0.25">
      <c r="A208" s="127" t="s">
        <v>169</v>
      </c>
      <c r="B208" s="74">
        <v>2739.1</v>
      </c>
      <c r="C208" s="108"/>
      <c r="D208" s="79" t="s">
        <v>170</v>
      </c>
    </row>
    <row r="209" spans="1:4" ht="15.75" x14ac:dyDescent="0.25">
      <c r="A209" s="128" t="s">
        <v>171</v>
      </c>
      <c r="B209" s="129">
        <v>0</v>
      </c>
      <c r="C209" s="108"/>
      <c r="D209" s="130" t="s">
        <v>172</v>
      </c>
    </row>
    <row r="210" spans="1:4" ht="15.75" x14ac:dyDescent="0.25">
      <c r="A210" s="128" t="s">
        <v>173</v>
      </c>
      <c r="B210" s="129">
        <v>0.8</v>
      </c>
      <c r="C210" s="108"/>
      <c r="D210" s="130" t="s">
        <v>174</v>
      </c>
    </row>
    <row r="211" spans="1:4" ht="15.75" x14ac:dyDescent="0.25">
      <c r="A211" s="128" t="s">
        <v>175</v>
      </c>
      <c r="B211" s="129">
        <v>0</v>
      </c>
      <c r="C211" s="108"/>
      <c r="D211" s="130" t="s">
        <v>176</v>
      </c>
    </row>
    <row r="212" spans="1:4" ht="15.75" x14ac:dyDescent="0.25">
      <c r="A212" s="128" t="s">
        <v>177</v>
      </c>
      <c r="B212" s="129">
        <f>B213+B216+B220</f>
        <v>2738.2999999999997</v>
      </c>
      <c r="C212" s="108"/>
      <c r="D212" s="130" t="s">
        <v>178</v>
      </c>
    </row>
    <row r="213" spans="1:4" ht="15.75" x14ac:dyDescent="0.25">
      <c r="A213" s="131" t="s">
        <v>179</v>
      </c>
      <c r="B213" s="74">
        <f>B214+B215</f>
        <v>-2010.6</v>
      </c>
      <c r="C213" s="108"/>
      <c r="D213" s="132" t="s">
        <v>180</v>
      </c>
    </row>
    <row r="214" spans="1:4" ht="15.75" x14ac:dyDescent="0.25">
      <c r="A214" s="133" t="s">
        <v>181</v>
      </c>
      <c r="B214" s="74">
        <v>-2033.1</v>
      </c>
      <c r="C214" s="108"/>
      <c r="D214" s="91" t="s">
        <v>182</v>
      </c>
    </row>
    <row r="215" spans="1:4" ht="15.75" x14ac:dyDescent="0.25">
      <c r="A215" s="133" t="s">
        <v>183</v>
      </c>
      <c r="B215" s="74">
        <v>22.5</v>
      </c>
      <c r="C215" s="108"/>
      <c r="D215" s="82" t="s">
        <v>184</v>
      </c>
    </row>
    <row r="216" spans="1:4" ht="15.75" x14ac:dyDescent="0.25">
      <c r="A216" s="131" t="s">
        <v>185</v>
      </c>
      <c r="B216" s="74">
        <f>B217+B218+B219</f>
        <v>4748.8999999999996</v>
      </c>
      <c r="C216" s="108"/>
      <c r="D216" s="132" t="s">
        <v>186</v>
      </c>
    </row>
    <row r="217" spans="1:4" ht="15.75" x14ac:dyDescent="0.25">
      <c r="A217" s="134" t="s">
        <v>187</v>
      </c>
      <c r="B217" s="74">
        <v>0</v>
      </c>
      <c r="C217" s="108"/>
      <c r="D217" s="82" t="s">
        <v>188</v>
      </c>
    </row>
    <row r="218" spans="1:4" ht="15.75" x14ac:dyDescent="0.25">
      <c r="A218" s="134" t="s">
        <v>189</v>
      </c>
      <c r="B218" s="74">
        <v>0</v>
      </c>
      <c r="C218" s="108"/>
      <c r="D218" s="82" t="s">
        <v>190</v>
      </c>
    </row>
    <row r="219" spans="1:4" ht="48.6" customHeight="1" x14ac:dyDescent="0.25">
      <c r="A219" s="135" t="s">
        <v>215</v>
      </c>
      <c r="B219" s="74">
        <v>4748.8999999999996</v>
      </c>
      <c r="C219" s="108"/>
      <c r="D219" s="136" t="s">
        <v>216</v>
      </c>
    </row>
    <row r="220" spans="1:4" ht="15.75" x14ac:dyDescent="0.25">
      <c r="A220" s="131" t="s">
        <v>193</v>
      </c>
      <c r="B220" s="74">
        <v>0</v>
      </c>
      <c r="C220" s="108"/>
      <c r="D220" s="132" t="s">
        <v>194</v>
      </c>
    </row>
    <row r="221" spans="1:4" ht="32.25" thickBot="1" x14ac:dyDescent="0.3">
      <c r="A221" s="64" t="s">
        <v>195</v>
      </c>
      <c r="B221" s="137">
        <f>(B170-(B117+B167))</f>
        <v>-3152.287023060002</v>
      </c>
      <c r="C221" s="138"/>
      <c r="D221" s="65" t="s">
        <v>196</v>
      </c>
    </row>
    <row r="222" spans="1:4" ht="31.5" customHeight="1" x14ac:dyDescent="0.2">
      <c r="A222" s="197" t="s">
        <v>197</v>
      </c>
      <c r="B222" s="197"/>
      <c r="C222" s="198" t="s">
        <v>217</v>
      </c>
      <c r="D222" s="198"/>
    </row>
    <row r="223" spans="1:4" ht="15" x14ac:dyDescent="0.25">
      <c r="A223" s="2"/>
      <c r="B223" s="2"/>
      <c r="C223" s="2"/>
      <c r="D223" s="2"/>
    </row>
    <row r="224" spans="1:4" ht="15" x14ac:dyDescent="0.25">
      <c r="A224" s="2"/>
      <c r="B224" s="2"/>
      <c r="C224" s="2"/>
      <c r="D224" s="2"/>
    </row>
    <row r="226" spans="1:4" ht="18" x14ac:dyDescent="0.25">
      <c r="A226" s="205" t="s">
        <v>218</v>
      </c>
      <c r="B226" s="205"/>
      <c r="C226" s="205"/>
      <c r="D226" s="205"/>
    </row>
    <row r="227" spans="1:4" ht="18" x14ac:dyDescent="0.25">
      <c r="A227" s="206" t="s">
        <v>219</v>
      </c>
      <c r="B227" s="206"/>
      <c r="C227" s="206"/>
      <c r="D227" s="206"/>
    </row>
    <row r="228" spans="1:4" ht="19.5" thickBot="1" x14ac:dyDescent="0.35">
      <c r="A228" s="139" t="s">
        <v>2</v>
      </c>
      <c r="B228" s="203"/>
      <c r="C228" s="204"/>
      <c r="D228" s="140" t="s">
        <v>201</v>
      </c>
    </row>
    <row r="229" spans="1:4" ht="18.75" x14ac:dyDescent="0.3">
      <c r="A229" s="70" t="s">
        <v>3</v>
      </c>
      <c r="B229" s="141" t="s">
        <v>4</v>
      </c>
      <c r="C229" s="141" t="s">
        <v>5</v>
      </c>
      <c r="D229" s="142" t="s">
        <v>6</v>
      </c>
    </row>
    <row r="230" spans="1:4" ht="15.75" x14ac:dyDescent="0.25">
      <c r="A230" s="73" t="s">
        <v>7</v>
      </c>
      <c r="B230" s="74">
        <f>B231+B251+B254+B261</f>
        <v>9408.5</v>
      </c>
      <c r="C230" s="143"/>
      <c r="D230" s="144" t="s">
        <v>8</v>
      </c>
    </row>
    <row r="231" spans="1:4" ht="15.75" x14ac:dyDescent="0.25">
      <c r="A231" s="77" t="s">
        <v>9</v>
      </c>
      <c r="B231" s="145">
        <f>B232-B240</f>
        <v>12551.3</v>
      </c>
      <c r="C231" s="146"/>
      <c r="D231" s="147" t="s">
        <v>10</v>
      </c>
    </row>
    <row r="232" spans="1:4" ht="15.75" x14ac:dyDescent="0.25">
      <c r="A232" s="80" t="s">
        <v>11</v>
      </c>
      <c r="B232" s="145">
        <f>B233+B236+B239</f>
        <v>22878.799999999999</v>
      </c>
      <c r="C232" s="148"/>
      <c r="D232" s="149" t="s">
        <v>12</v>
      </c>
    </row>
    <row r="233" spans="1:4" ht="15.75" x14ac:dyDescent="0.25">
      <c r="A233" s="83" t="s">
        <v>13</v>
      </c>
      <c r="B233" s="145">
        <f>B234+B235</f>
        <v>22416.799999999999</v>
      </c>
      <c r="C233" s="148"/>
      <c r="D233" s="150" t="s">
        <v>14</v>
      </c>
    </row>
    <row r="234" spans="1:4" ht="15.75" x14ac:dyDescent="0.25">
      <c r="A234" s="83" t="s">
        <v>15</v>
      </c>
      <c r="B234" s="145">
        <v>22416.799999999999</v>
      </c>
      <c r="C234" s="148"/>
      <c r="D234" s="150" t="s">
        <v>16</v>
      </c>
    </row>
    <row r="235" spans="1:4" ht="15.75" x14ac:dyDescent="0.25">
      <c r="A235" s="83" t="s">
        <v>17</v>
      </c>
      <c r="B235" s="145">
        <v>0</v>
      </c>
      <c r="C235" s="148"/>
      <c r="D235" s="150" t="s">
        <v>18</v>
      </c>
    </row>
    <row r="236" spans="1:4" ht="15.75" x14ac:dyDescent="0.25">
      <c r="A236" s="83" t="s">
        <v>19</v>
      </c>
      <c r="B236" s="145">
        <f>B237+B238</f>
        <v>125.80000000000001</v>
      </c>
      <c r="C236" s="148"/>
      <c r="D236" s="150" t="s">
        <v>20</v>
      </c>
    </row>
    <row r="237" spans="1:4" ht="15.75" x14ac:dyDescent="0.25">
      <c r="A237" s="83" t="s">
        <v>21</v>
      </c>
      <c r="B237" s="145">
        <v>96.2</v>
      </c>
      <c r="C237" s="148"/>
      <c r="D237" s="150" t="s">
        <v>22</v>
      </c>
    </row>
    <row r="238" spans="1:4" ht="15.75" x14ac:dyDescent="0.25">
      <c r="A238" s="83" t="s">
        <v>17</v>
      </c>
      <c r="B238" s="145">
        <v>29.6</v>
      </c>
      <c r="C238" s="148"/>
      <c r="D238" s="150" t="s">
        <v>18</v>
      </c>
    </row>
    <row r="239" spans="1:4" ht="15.75" x14ac:dyDescent="0.25">
      <c r="A239" s="85" t="s">
        <v>23</v>
      </c>
      <c r="B239" s="74">
        <v>336.2</v>
      </c>
      <c r="C239" s="148"/>
      <c r="D239" s="150" t="s">
        <v>24</v>
      </c>
    </row>
    <row r="240" spans="1:4" ht="15.75" x14ac:dyDescent="0.25">
      <c r="A240" s="80" t="s">
        <v>25</v>
      </c>
      <c r="B240" s="74">
        <f>B241+B247</f>
        <v>10327.5</v>
      </c>
      <c r="C240" s="148">
        <f>C241+C247</f>
        <v>12150</v>
      </c>
      <c r="D240" s="149" t="s">
        <v>26</v>
      </c>
    </row>
    <row r="241" spans="1:4" ht="15.75" x14ac:dyDescent="0.25">
      <c r="A241" s="86" t="s">
        <v>27</v>
      </c>
      <c r="B241" s="148">
        <f>B242+B243+B244+B245+B246</f>
        <v>2019.6000000000001</v>
      </c>
      <c r="C241" s="148">
        <f>C242+C243+C244+C245+C246</f>
        <v>2376</v>
      </c>
      <c r="D241" s="147" t="s">
        <v>28</v>
      </c>
    </row>
    <row r="242" spans="1:4" ht="15.75" x14ac:dyDescent="0.25">
      <c r="A242" s="87" t="s">
        <v>29</v>
      </c>
      <c r="B242" s="151">
        <v>705.6</v>
      </c>
      <c r="C242" s="148">
        <v>830.1</v>
      </c>
      <c r="D242" s="149" t="s">
        <v>30</v>
      </c>
    </row>
    <row r="243" spans="1:4" ht="15.75" x14ac:dyDescent="0.25">
      <c r="A243" s="87" t="s">
        <v>31</v>
      </c>
      <c r="B243" s="145">
        <v>638.70000000000005</v>
      </c>
      <c r="C243" s="148">
        <v>751.4</v>
      </c>
      <c r="D243" s="149" t="s">
        <v>32</v>
      </c>
    </row>
    <row r="244" spans="1:4" ht="15.75" x14ac:dyDescent="0.25">
      <c r="A244" s="86" t="s">
        <v>33</v>
      </c>
      <c r="B244" s="145">
        <v>674.5</v>
      </c>
      <c r="C244" s="148">
        <v>793.6</v>
      </c>
      <c r="D244" s="149" t="s">
        <v>34</v>
      </c>
    </row>
    <row r="245" spans="1:4" ht="15.75" x14ac:dyDescent="0.25">
      <c r="A245" s="86" t="s">
        <v>35</v>
      </c>
      <c r="B245" s="145">
        <v>0.8</v>
      </c>
      <c r="C245" s="148">
        <v>0.9</v>
      </c>
      <c r="D245" s="149" t="s">
        <v>36</v>
      </c>
    </row>
    <row r="246" spans="1:4" ht="15.75" x14ac:dyDescent="0.25">
      <c r="A246" s="86" t="s">
        <v>37</v>
      </c>
      <c r="B246" s="145">
        <v>0</v>
      </c>
      <c r="C246" s="148">
        <v>0</v>
      </c>
      <c r="D246" s="149" t="s">
        <v>38</v>
      </c>
    </row>
    <row r="247" spans="1:4" ht="15.75" x14ac:dyDescent="0.25">
      <c r="A247" s="86" t="s">
        <v>39</v>
      </c>
      <c r="B247" s="145">
        <f>B248+B249+B250</f>
        <v>8307.9</v>
      </c>
      <c r="C247" s="145">
        <f>C248+C249+C250</f>
        <v>9774</v>
      </c>
      <c r="D247" s="147" t="s">
        <v>40</v>
      </c>
    </row>
    <row r="248" spans="1:4" ht="15.75" x14ac:dyDescent="0.25">
      <c r="A248" s="88" t="s">
        <v>41</v>
      </c>
      <c r="B248" s="148">
        <v>2077</v>
      </c>
      <c r="C248" s="148">
        <v>2443.5</v>
      </c>
      <c r="D248" s="149" t="s">
        <v>42</v>
      </c>
    </row>
    <row r="249" spans="1:4" ht="15.75" x14ac:dyDescent="0.25">
      <c r="A249" s="88" t="s">
        <v>43</v>
      </c>
      <c r="B249" s="148">
        <v>6230.9</v>
      </c>
      <c r="C249" s="148">
        <v>7330.5</v>
      </c>
      <c r="D249" s="149" t="s">
        <v>44</v>
      </c>
    </row>
    <row r="250" spans="1:4" ht="15.75" x14ac:dyDescent="0.25">
      <c r="A250" s="88" t="s">
        <v>45</v>
      </c>
      <c r="B250" s="148">
        <v>0</v>
      </c>
      <c r="C250" s="148">
        <v>0</v>
      </c>
      <c r="D250" s="149" t="s">
        <v>46</v>
      </c>
    </row>
    <row r="251" spans="1:4" ht="15.75" x14ac:dyDescent="0.25">
      <c r="A251" s="77" t="s">
        <v>47</v>
      </c>
      <c r="B251" s="74">
        <f>B252-B253</f>
        <v>-3246.7000000000003</v>
      </c>
      <c r="C251" s="74"/>
      <c r="D251" s="147" t="s">
        <v>48</v>
      </c>
    </row>
    <row r="252" spans="1:4" ht="15.75" x14ac:dyDescent="0.25">
      <c r="A252" s="80" t="s">
        <v>49</v>
      </c>
      <c r="B252" s="74">
        <v>1296.5999999999999</v>
      </c>
      <c r="C252" s="145"/>
      <c r="D252" s="149" t="s">
        <v>50</v>
      </c>
    </row>
    <row r="253" spans="1:4" ht="15.75" x14ac:dyDescent="0.25">
      <c r="A253" s="80" t="s">
        <v>51</v>
      </c>
      <c r="B253" s="74">
        <v>4543.3</v>
      </c>
      <c r="C253" s="145"/>
      <c r="D253" s="152" t="s">
        <v>52</v>
      </c>
    </row>
    <row r="254" spans="1:4" ht="15.75" x14ac:dyDescent="0.25">
      <c r="A254" s="77" t="s">
        <v>53</v>
      </c>
      <c r="B254" s="74">
        <f>B255+B256</f>
        <v>-133.80000000000001</v>
      </c>
      <c r="C254" s="74"/>
      <c r="D254" s="147" t="s">
        <v>54</v>
      </c>
    </row>
    <row r="255" spans="1:4" ht="15.75" x14ac:dyDescent="0.25">
      <c r="A255" s="90" t="s">
        <v>55</v>
      </c>
      <c r="B255" s="74">
        <v>6</v>
      </c>
      <c r="C255" s="145"/>
      <c r="D255" s="153" t="s">
        <v>56</v>
      </c>
    </row>
    <row r="256" spans="1:4" ht="15.75" x14ac:dyDescent="0.25">
      <c r="A256" s="90" t="s">
        <v>57</v>
      </c>
      <c r="B256" s="145">
        <f>B257-B258</f>
        <v>-139.80000000000001</v>
      </c>
      <c r="C256" s="145"/>
      <c r="D256" s="153" t="s">
        <v>58</v>
      </c>
    </row>
    <row r="257" spans="1:4" ht="15.75" x14ac:dyDescent="0.25">
      <c r="A257" s="92" t="s">
        <v>59</v>
      </c>
      <c r="B257" s="145">
        <v>307.8</v>
      </c>
      <c r="C257" s="145"/>
      <c r="D257" s="153" t="s">
        <v>60</v>
      </c>
    </row>
    <row r="258" spans="1:4" ht="15.75" x14ac:dyDescent="0.25">
      <c r="A258" s="92" t="s">
        <v>61</v>
      </c>
      <c r="B258" s="145">
        <f>B259+B260</f>
        <v>447.6</v>
      </c>
      <c r="C258" s="145"/>
      <c r="D258" s="153" t="s">
        <v>62</v>
      </c>
    </row>
    <row r="259" spans="1:4" ht="15.75" x14ac:dyDescent="0.25">
      <c r="A259" s="93" t="s">
        <v>63</v>
      </c>
      <c r="B259" s="145">
        <v>0</v>
      </c>
      <c r="C259" s="145"/>
      <c r="D259" s="154" t="s">
        <v>220</v>
      </c>
    </row>
    <row r="260" spans="1:4" ht="15.75" x14ac:dyDescent="0.25">
      <c r="A260" s="93" t="s">
        <v>65</v>
      </c>
      <c r="B260" s="74">
        <v>447.6</v>
      </c>
      <c r="C260" s="145"/>
      <c r="D260" s="154" t="s">
        <v>221</v>
      </c>
    </row>
    <row r="261" spans="1:4" ht="15.75" x14ac:dyDescent="0.25">
      <c r="A261" s="77" t="s">
        <v>67</v>
      </c>
      <c r="B261" s="145">
        <f>B262+B263</f>
        <v>237.7</v>
      </c>
      <c r="C261" s="145"/>
      <c r="D261" s="147" t="s">
        <v>68</v>
      </c>
    </row>
    <row r="262" spans="1:4" ht="15.75" x14ac:dyDescent="0.25">
      <c r="A262" s="90" t="s">
        <v>69</v>
      </c>
      <c r="B262" s="145">
        <v>38.200000000000003</v>
      </c>
      <c r="C262" s="145"/>
      <c r="D262" s="149" t="s">
        <v>70</v>
      </c>
    </row>
    <row r="263" spans="1:4" ht="15.75" x14ac:dyDescent="0.25">
      <c r="A263" s="90" t="s">
        <v>71</v>
      </c>
      <c r="B263" s="145">
        <f>B264-B267</f>
        <v>199.5</v>
      </c>
      <c r="C263" s="145"/>
      <c r="D263" s="149" t="s">
        <v>72</v>
      </c>
    </row>
    <row r="264" spans="1:4" ht="15.75" x14ac:dyDescent="0.25">
      <c r="A264" s="92" t="s">
        <v>59</v>
      </c>
      <c r="B264" s="145">
        <f>B265+B266</f>
        <v>305</v>
      </c>
      <c r="C264" s="145"/>
      <c r="D264" s="149" t="s">
        <v>74</v>
      </c>
    </row>
    <row r="265" spans="1:4" ht="15.75" x14ac:dyDescent="0.25">
      <c r="A265" s="95" t="s">
        <v>206</v>
      </c>
      <c r="B265" s="145">
        <v>278.89999999999998</v>
      </c>
      <c r="C265" s="145"/>
      <c r="D265" s="153" t="s">
        <v>76</v>
      </c>
    </row>
    <row r="266" spans="1:4" ht="15.75" x14ac:dyDescent="0.25">
      <c r="A266" s="95" t="s">
        <v>207</v>
      </c>
      <c r="B266" s="74">
        <v>26.1</v>
      </c>
      <c r="C266" s="145"/>
      <c r="D266" s="155" t="s">
        <v>78</v>
      </c>
    </row>
    <row r="267" spans="1:4" ht="15.75" x14ac:dyDescent="0.25">
      <c r="A267" s="92" t="s">
        <v>61</v>
      </c>
      <c r="B267" s="145">
        <f>B268+B269</f>
        <v>105.5</v>
      </c>
      <c r="C267" s="145"/>
      <c r="D267" s="149" t="s">
        <v>80</v>
      </c>
    </row>
    <row r="268" spans="1:4" ht="15.75" x14ac:dyDescent="0.25">
      <c r="A268" s="95" t="s">
        <v>206</v>
      </c>
      <c r="B268" s="145">
        <v>0</v>
      </c>
      <c r="C268" s="145"/>
      <c r="D268" s="153" t="s">
        <v>82</v>
      </c>
    </row>
    <row r="269" spans="1:4" ht="15.75" x14ac:dyDescent="0.25">
      <c r="A269" s="95" t="s">
        <v>207</v>
      </c>
      <c r="B269" s="145">
        <v>105.5</v>
      </c>
      <c r="C269" s="145"/>
      <c r="D269" s="155" t="s">
        <v>84</v>
      </c>
    </row>
    <row r="270" spans="1:4" ht="15.75" x14ac:dyDescent="0.25">
      <c r="A270" s="88" t="s">
        <v>85</v>
      </c>
      <c r="B270" s="145">
        <v>93.9</v>
      </c>
      <c r="C270" s="145"/>
      <c r="D270" s="149" t="s">
        <v>86</v>
      </c>
    </row>
    <row r="271" spans="1:4" ht="16.5" thickBot="1" x14ac:dyDescent="0.3">
      <c r="A271" s="97" t="s">
        <v>87</v>
      </c>
      <c r="B271" s="156">
        <v>11.6</v>
      </c>
      <c r="C271" s="156"/>
      <c r="D271" s="157" t="s">
        <v>88</v>
      </c>
    </row>
    <row r="272" spans="1:4" ht="15" x14ac:dyDescent="0.2">
      <c r="A272" s="158" t="s">
        <v>89</v>
      </c>
      <c r="B272" s="159"/>
      <c r="C272" s="160"/>
      <c r="D272" s="161" t="s">
        <v>90</v>
      </c>
    </row>
    <row r="273" spans="1:4" ht="32.25" customHeight="1" x14ac:dyDescent="0.2">
      <c r="A273" s="207" t="s">
        <v>222</v>
      </c>
      <c r="B273" s="207"/>
      <c r="C273" s="208" t="s">
        <v>223</v>
      </c>
      <c r="D273" s="208"/>
    </row>
    <row r="274" spans="1:4" ht="15" x14ac:dyDescent="0.2">
      <c r="A274" s="162" t="s">
        <v>224</v>
      </c>
      <c r="B274" s="163"/>
      <c r="C274" s="163"/>
      <c r="D274" s="160" t="s">
        <v>225</v>
      </c>
    </row>
    <row r="275" spans="1:4" ht="18" x14ac:dyDescent="0.25">
      <c r="A275" s="164"/>
      <c r="B275" s="164"/>
      <c r="C275" s="164"/>
      <c r="D275" s="164"/>
    </row>
    <row r="276" spans="1:4" ht="18" x14ac:dyDescent="0.25">
      <c r="A276" s="205" t="s">
        <v>218</v>
      </c>
      <c r="B276" s="205"/>
      <c r="C276" s="205"/>
      <c r="D276" s="205"/>
    </row>
    <row r="277" spans="1:4" ht="18" x14ac:dyDescent="0.25">
      <c r="A277" s="206" t="s">
        <v>219</v>
      </c>
      <c r="B277" s="206"/>
      <c r="C277" s="206"/>
      <c r="D277" s="206"/>
    </row>
    <row r="278" spans="1:4" ht="19.5" thickBot="1" x14ac:dyDescent="0.35">
      <c r="A278" s="139" t="s">
        <v>95</v>
      </c>
      <c r="B278" s="106"/>
      <c r="C278" s="164"/>
      <c r="D278" s="140" t="s">
        <v>201</v>
      </c>
    </row>
    <row r="279" spans="1:4" ht="18.75" x14ac:dyDescent="0.3">
      <c r="A279" s="70" t="s">
        <v>3</v>
      </c>
      <c r="B279" s="141" t="s">
        <v>4</v>
      </c>
      <c r="C279" s="141" t="s">
        <v>5</v>
      </c>
      <c r="D279" s="165" t="s">
        <v>96</v>
      </c>
    </row>
    <row r="280" spans="1:4" ht="15.75" x14ac:dyDescent="0.25">
      <c r="A280" s="73" t="s">
        <v>97</v>
      </c>
      <c r="B280" s="74">
        <f>B281-B282</f>
        <v>-0.5</v>
      </c>
      <c r="C280" s="108"/>
      <c r="D280" s="144" t="s">
        <v>98</v>
      </c>
    </row>
    <row r="281" spans="1:4" ht="15.75" x14ac:dyDescent="0.25">
      <c r="A281" s="109" t="s">
        <v>99</v>
      </c>
      <c r="B281" s="74">
        <v>0.1</v>
      </c>
      <c r="C281" s="108"/>
      <c r="D281" s="149" t="s">
        <v>100</v>
      </c>
    </row>
    <row r="282" spans="1:4" ht="15.75" x14ac:dyDescent="0.25">
      <c r="A282" s="109" t="s">
        <v>101</v>
      </c>
      <c r="B282" s="74">
        <v>0.6</v>
      </c>
      <c r="C282" s="108"/>
      <c r="D282" s="152" t="s">
        <v>102</v>
      </c>
    </row>
    <row r="283" spans="1:4" ht="15.75" x14ac:dyDescent="0.25">
      <c r="A283" s="110" t="s">
        <v>103</v>
      </c>
      <c r="B283" s="74">
        <f>B284+B287+B302+B318</f>
        <v>8816.4</v>
      </c>
      <c r="C283" s="108"/>
      <c r="D283" s="144" t="s">
        <v>104</v>
      </c>
    </row>
    <row r="284" spans="1:4" ht="15.75" x14ac:dyDescent="0.25">
      <c r="A284" s="111" t="s">
        <v>105</v>
      </c>
      <c r="B284" s="74">
        <f>B285-B286</f>
        <v>1459.8000000000002</v>
      </c>
      <c r="C284" s="108"/>
      <c r="D284" s="147" t="s">
        <v>106</v>
      </c>
    </row>
    <row r="285" spans="1:4" ht="15.75" x14ac:dyDescent="0.25">
      <c r="A285" s="109" t="s">
        <v>107</v>
      </c>
      <c r="B285" s="74">
        <v>24.9</v>
      </c>
      <c r="C285" s="108"/>
      <c r="D285" s="147" t="s">
        <v>108</v>
      </c>
    </row>
    <row r="286" spans="1:4" ht="15.75" x14ac:dyDescent="0.25">
      <c r="A286" s="109" t="s">
        <v>109</v>
      </c>
      <c r="B286" s="74">
        <v>-1434.9</v>
      </c>
      <c r="C286" s="108"/>
      <c r="D286" s="147" t="s">
        <v>110</v>
      </c>
    </row>
    <row r="287" spans="1:4" ht="15.75" x14ac:dyDescent="0.25">
      <c r="A287" s="111" t="s">
        <v>111</v>
      </c>
      <c r="B287" s="112">
        <f>B288-B295</f>
        <v>-3.3</v>
      </c>
      <c r="C287" s="113"/>
      <c r="D287" s="147" t="s">
        <v>112</v>
      </c>
    </row>
    <row r="288" spans="1:4" ht="15.75" x14ac:dyDescent="0.25">
      <c r="A288" s="166" t="s">
        <v>113</v>
      </c>
      <c r="B288" s="112">
        <f>B289+B292</f>
        <v>-3</v>
      </c>
      <c r="C288" s="113"/>
      <c r="D288" s="147" t="s">
        <v>114</v>
      </c>
    </row>
    <row r="289" spans="1:4" ht="15.75" x14ac:dyDescent="0.25">
      <c r="A289" s="111" t="s">
        <v>115</v>
      </c>
      <c r="B289" s="112">
        <f>B290-B291</f>
        <v>-3</v>
      </c>
      <c r="C289" s="108"/>
      <c r="D289" s="147" t="s">
        <v>116</v>
      </c>
    </row>
    <row r="290" spans="1:4" ht="15.75" x14ac:dyDescent="0.25">
      <c r="A290" s="111" t="s">
        <v>117</v>
      </c>
      <c r="B290" s="112">
        <v>1285.5999999999999</v>
      </c>
      <c r="C290" s="108"/>
      <c r="D290" s="147" t="s">
        <v>118</v>
      </c>
    </row>
    <row r="291" spans="1:4" ht="15.75" x14ac:dyDescent="0.25">
      <c r="A291" s="111" t="s">
        <v>119</v>
      </c>
      <c r="B291" s="112">
        <v>1288.5999999999999</v>
      </c>
      <c r="C291" s="113"/>
      <c r="D291" s="147" t="s">
        <v>120</v>
      </c>
    </row>
    <row r="292" spans="1:4" ht="15.75" x14ac:dyDescent="0.25">
      <c r="A292" s="111" t="s">
        <v>121</v>
      </c>
      <c r="B292" s="112">
        <f>B293-B294</f>
        <v>0</v>
      </c>
      <c r="C292" s="108"/>
      <c r="D292" s="147" t="s">
        <v>122</v>
      </c>
    </row>
    <row r="293" spans="1:4" ht="15.75" x14ac:dyDescent="0.25">
      <c r="A293" s="111" t="s">
        <v>123</v>
      </c>
      <c r="B293" s="112">
        <v>0</v>
      </c>
      <c r="C293" s="108"/>
      <c r="D293" s="147" t="s">
        <v>118</v>
      </c>
    </row>
    <row r="294" spans="1:4" ht="15.75" x14ac:dyDescent="0.25">
      <c r="A294" s="111" t="s">
        <v>124</v>
      </c>
      <c r="B294" s="112">
        <v>0</v>
      </c>
      <c r="C294" s="113"/>
      <c r="D294" s="147" t="s">
        <v>120</v>
      </c>
    </row>
    <row r="295" spans="1:4" ht="15.75" x14ac:dyDescent="0.25">
      <c r="A295" s="166" t="s">
        <v>125</v>
      </c>
      <c r="B295" s="112">
        <f>B296+B299</f>
        <v>0.30000000000000004</v>
      </c>
      <c r="C295" s="113"/>
      <c r="D295" s="152" t="s">
        <v>126</v>
      </c>
    </row>
    <row r="296" spans="1:4" ht="15.75" x14ac:dyDescent="0.25">
      <c r="A296" s="167" t="s">
        <v>127</v>
      </c>
      <c r="B296" s="112">
        <f>B297-B298</f>
        <v>0</v>
      </c>
      <c r="C296" s="113"/>
      <c r="D296" s="147" t="s">
        <v>116</v>
      </c>
    </row>
    <row r="297" spans="1:4" ht="15.75" x14ac:dyDescent="0.25">
      <c r="A297" s="111" t="s">
        <v>128</v>
      </c>
      <c r="B297" s="112">
        <v>0</v>
      </c>
      <c r="C297" s="113"/>
      <c r="D297" s="147" t="s">
        <v>118</v>
      </c>
    </row>
    <row r="298" spans="1:4" ht="15.75" x14ac:dyDescent="0.25">
      <c r="A298" s="111" t="s">
        <v>124</v>
      </c>
      <c r="B298" s="112">
        <v>0</v>
      </c>
      <c r="C298" s="113"/>
      <c r="D298" s="147" t="s">
        <v>120</v>
      </c>
    </row>
    <row r="299" spans="1:4" ht="15.75" x14ac:dyDescent="0.25">
      <c r="A299" s="115" t="s">
        <v>129</v>
      </c>
      <c r="B299" s="112">
        <f>B300-B301</f>
        <v>0.30000000000000004</v>
      </c>
      <c r="C299" s="113"/>
      <c r="D299" s="147" t="s">
        <v>122</v>
      </c>
    </row>
    <row r="300" spans="1:4" ht="15.75" x14ac:dyDescent="0.25">
      <c r="A300" s="111" t="s">
        <v>128</v>
      </c>
      <c r="B300" s="112">
        <v>1.1000000000000001</v>
      </c>
      <c r="C300" s="113"/>
      <c r="D300" s="147" t="s">
        <v>130</v>
      </c>
    </row>
    <row r="301" spans="1:4" ht="15.75" x14ac:dyDescent="0.25">
      <c r="A301" s="111" t="s">
        <v>131</v>
      </c>
      <c r="B301" s="112">
        <v>0.8</v>
      </c>
      <c r="C301" s="113"/>
      <c r="D301" s="147" t="s">
        <v>132</v>
      </c>
    </row>
    <row r="302" spans="1:4" ht="15.75" x14ac:dyDescent="0.25">
      <c r="A302" s="111" t="s">
        <v>133</v>
      </c>
      <c r="B302" s="74">
        <f>B303+B314+B317</f>
        <v>4953.8999999999996</v>
      </c>
      <c r="C302" s="108"/>
      <c r="D302" s="147" t="s">
        <v>134</v>
      </c>
    </row>
    <row r="303" spans="1:4" ht="15.75" x14ac:dyDescent="0.25">
      <c r="A303" s="116" t="s">
        <v>135</v>
      </c>
      <c r="B303" s="7">
        <f>B304-B309</f>
        <v>3082.9</v>
      </c>
      <c r="C303" s="108"/>
      <c r="D303" s="149" t="s">
        <v>136</v>
      </c>
    </row>
    <row r="304" spans="1:4" ht="15.75" x14ac:dyDescent="0.25">
      <c r="A304" s="166" t="s">
        <v>137</v>
      </c>
      <c r="B304" s="74">
        <f>B305+B306+B307+B308</f>
        <v>2706.3</v>
      </c>
      <c r="C304" s="108"/>
      <c r="D304" s="147" t="s">
        <v>138</v>
      </c>
    </row>
    <row r="305" spans="1:4" ht="15.75" x14ac:dyDescent="0.25">
      <c r="A305" s="168" t="s">
        <v>139</v>
      </c>
      <c r="B305" s="74">
        <v>0</v>
      </c>
      <c r="C305" s="108"/>
      <c r="D305" s="147" t="s">
        <v>140</v>
      </c>
    </row>
    <row r="306" spans="1:4" ht="15.75" x14ac:dyDescent="0.25">
      <c r="A306" s="118" t="s">
        <v>141</v>
      </c>
      <c r="B306" s="169">
        <v>1323</v>
      </c>
      <c r="C306" s="108"/>
      <c r="D306" s="147" t="s">
        <v>142</v>
      </c>
    </row>
    <row r="307" spans="1:4" ht="15.75" x14ac:dyDescent="0.25">
      <c r="A307" s="168" t="s">
        <v>143</v>
      </c>
      <c r="B307" s="74">
        <v>1362.9</v>
      </c>
      <c r="C307" s="108"/>
      <c r="D307" s="147" t="s">
        <v>144</v>
      </c>
    </row>
    <row r="308" spans="1:4" ht="15.75" x14ac:dyDescent="0.25">
      <c r="A308" s="168" t="s">
        <v>145</v>
      </c>
      <c r="B308" s="74">
        <v>20.399999999999999</v>
      </c>
      <c r="C308" s="108"/>
      <c r="D308" s="147" t="s">
        <v>146</v>
      </c>
    </row>
    <row r="309" spans="1:4" ht="15.75" x14ac:dyDescent="0.25">
      <c r="A309" s="166" t="s">
        <v>125</v>
      </c>
      <c r="B309" s="120">
        <f>B310+B311+B312+B313</f>
        <v>-376.6</v>
      </c>
      <c r="C309" s="108"/>
      <c r="D309" s="152" t="s">
        <v>147</v>
      </c>
    </row>
    <row r="310" spans="1:4" ht="15.75" x14ac:dyDescent="0.25">
      <c r="A310" s="170" t="s">
        <v>148</v>
      </c>
      <c r="B310" s="120">
        <v>-376.6</v>
      </c>
      <c r="C310" s="108"/>
      <c r="D310" s="147" t="s">
        <v>149</v>
      </c>
    </row>
    <row r="311" spans="1:4" ht="15.75" x14ac:dyDescent="0.25">
      <c r="A311" s="168" t="s">
        <v>150</v>
      </c>
      <c r="B311" s="120">
        <v>0</v>
      </c>
      <c r="C311" s="108"/>
      <c r="D311" s="154" t="s">
        <v>151</v>
      </c>
    </row>
    <row r="312" spans="1:4" ht="15.75" x14ac:dyDescent="0.25">
      <c r="A312" s="168" t="s">
        <v>152</v>
      </c>
      <c r="B312" s="120">
        <v>0</v>
      </c>
      <c r="C312" s="108"/>
      <c r="D312" s="154" t="s">
        <v>153</v>
      </c>
    </row>
    <row r="313" spans="1:4" ht="15.75" x14ac:dyDescent="0.25">
      <c r="A313" s="168" t="s">
        <v>143</v>
      </c>
      <c r="B313" s="74">
        <v>0</v>
      </c>
      <c r="C313" s="108"/>
      <c r="D313" s="147" t="s">
        <v>144</v>
      </c>
    </row>
    <row r="314" spans="1:4" ht="30.75" x14ac:dyDescent="0.25">
      <c r="A314" s="122" t="s">
        <v>154</v>
      </c>
      <c r="B314" s="7">
        <f>B315-B316</f>
        <v>2080</v>
      </c>
      <c r="C314" s="108"/>
      <c r="D314" s="171" t="s">
        <v>226</v>
      </c>
    </row>
    <row r="315" spans="1:4" ht="15.75" x14ac:dyDescent="0.25">
      <c r="A315" s="166" t="s">
        <v>156</v>
      </c>
      <c r="B315" s="74">
        <v>1868.5</v>
      </c>
      <c r="C315" s="108"/>
      <c r="D315" s="149" t="s">
        <v>157</v>
      </c>
    </row>
    <row r="316" spans="1:4" ht="15.75" x14ac:dyDescent="0.25">
      <c r="A316" s="166" t="s">
        <v>158</v>
      </c>
      <c r="B316" s="74">
        <v>-211.5</v>
      </c>
      <c r="C316" s="108"/>
      <c r="D316" s="149" t="s">
        <v>159</v>
      </c>
    </row>
    <row r="317" spans="1:4" ht="15.75" x14ac:dyDescent="0.25">
      <c r="A317" s="124" t="s">
        <v>160</v>
      </c>
      <c r="B317" s="74">
        <v>-209</v>
      </c>
      <c r="C317" s="108"/>
      <c r="D317" s="149" t="s">
        <v>162</v>
      </c>
    </row>
    <row r="318" spans="1:4" ht="15.75" x14ac:dyDescent="0.25">
      <c r="A318" s="125" t="s">
        <v>163</v>
      </c>
      <c r="B318" s="74">
        <f>B321</f>
        <v>2406</v>
      </c>
      <c r="C318" s="108"/>
      <c r="D318" s="147" t="s">
        <v>164</v>
      </c>
    </row>
    <row r="319" spans="1:4" ht="15.75" x14ac:dyDescent="0.25">
      <c r="A319" s="172" t="s">
        <v>165</v>
      </c>
      <c r="B319" s="74">
        <f>B320</f>
        <v>2406</v>
      </c>
      <c r="C319" s="108"/>
      <c r="D319" s="147" t="s">
        <v>166</v>
      </c>
    </row>
    <row r="320" spans="1:4" ht="15.75" x14ac:dyDescent="0.25">
      <c r="A320" s="173" t="s">
        <v>167</v>
      </c>
      <c r="B320" s="74">
        <f>B321</f>
        <v>2406</v>
      </c>
      <c r="C320" s="108"/>
      <c r="D320" s="147" t="s">
        <v>168</v>
      </c>
    </row>
    <row r="321" spans="1:10" ht="15.75" x14ac:dyDescent="0.25">
      <c r="A321" s="173" t="s">
        <v>169</v>
      </c>
      <c r="B321" s="74">
        <v>2406</v>
      </c>
      <c r="C321" s="108"/>
      <c r="D321" s="147" t="s">
        <v>170</v>
      </c>
    </row>
    <row r="322" spans="1:10" ht="15.75" x14ac:dyDescent="0.25">
      <c r="A322" s="174" t="s">
        <v>171</v>
      </c>
      <c r="B322" s="129">
        <v>246.3</v>
      </c>
      <c r="C322" s="108"/>
      <c r="D322" s="175" t="s">
        <v>172</v>
      </c>
    </row>
    <row r="323" spans="1:10" ht="15.75" x14ac:dyDescent="0.25">
      <c r="A323" s="174" t="s">
        <v>173</v>
      </c>
      <c r="B323" s="129">
        <v>-4.8</v>
      </c>
      <c r="C323" s="108"/>
      <c r="D323" s="175" t="s">
        <v>174</v>
      </c>
    </row>
    <row r="324" spans="1:10" ht="15.75" x14ac:dyDescent="0.25">
      <c r="A324" s="174" t="s">
        <v>175</v>
      </c>
      <c r="B324" s="129">
        <v>0</v>
      </c>
      <c r="C324" s="108"/>
      <c r="D324" s="175" t="s">
        <v>176</v>
      </c>
    </row>
    <row r="325" spans="1:10" ht="15.75" x14ac:dyDescent="0.25">
      <c r="A325" s="174" t="s">
        <v>177</v>
      </c>
      <c r="B325" s="129">
        <f>B326+B329+B333</f>
        <v>2164.5</v>
      </c>
      <c r="C325" s="108"/>
      <c r="D325" s="175" t="s">
        <v>178</v>
      </c>
    </row>
    <row r="326" spans="1:10" ht="15.75" x14ac:dyDescent="0.25">
      <c r="A326" s="176" t="s">
        <v>179</v>
      </c>
      <c r="B326" s="74">
        <f>B327+B328</f>
        <v>-180.20000000000005</v>
      </c>
      <c r="C326" s="108"/>
      <c r="D326" s="177" t="s">
        <v>180</v>
      </c>
    </row>
    <row r="327" spans="1:10" ht="15.75" x14ac:dyDescent="0.25">
      <c r="A327" s="178" t="s">
        <v>181</v>
      </c>
      <c r="B327" s="74">
        <v>-985.1</v>
      </c>
      <c r="C327" s="108"/>
      <c r="D327" s="153" t="s">
        <v>182</v>
      </c>
    </row>
    <row r="328" spans="1:10" ht="15.75" x14ac:dyDescent="0.25">
      <c r="A328" s="178" t="s">
        <v>183</v>
      </c>
      <c r="B328" s="74">
        <v>804.9</v>
      </c>
      <c r="C328" s="108"/>
      <c r="D328" s="149" t="s">
        <v>184</v>
      </c>
    </row>
    <row r="329" spans="1:10" ht="15.75" x14ac:dyDescent="0.25">
      <c r="A329" s="176" t="s">
        <v>185</v>
      </c>
      <c r="B329" s="74">
        <f>B330+B331+B332</f>
        <v>2344.6999999999998</v>
      </c>
      <c r="C329" s="108"/>
      <c r="D329" s="177" t="s">
        <v>186</v>
      </c>
    </row>
    <row r="330" spans="1:10" ht="15.75" x14ac:dyDescent="0.25">
      <c r="A330" s="179" t="s">
        <v>187</v>
      </c>
      <c r="B330" s="74">
        <v>0</v>
      </c>
      <c r="C330" s="108"/>
      <c r="D330" s="149" t="s">
        <v>188</v>
      </c>
    </row>
    <row r="331" spans="1:10" ht="15.75" x14ac:dyDescent="0.25">
      <c r="A331" s="179" t="s">
        <v>189</v>
      </c>
      <c r="B331" s="74">
        <v>0</v>
      </c>
      <c r="C331" s="108"/>
      <c r="D331" s="149" t="s">
        <v>190</v>
      </c>
    </row>
    <row r="332" spans="1:10" ht="31.5" x14ac:dyDescent="0.25">
      <c r="A332" s="135" t="s">
        <v>227</v>
      </c>
      <c r="B332" s="74">
        <v>2344.6999999999998</v>
      </c>
      <c r="C332" s="108"/>
      <c r="D332" s="180" t="s">
        <v>228</v>
      </c>
      <c r="F332" s="193"/>
      <c r="G332" s="193"/>
      <c r="H332" s="193"/>
      <c r="I332" s="193"/>
      <c r="J332" s="194"/>
    </row>
    <row r="333" spans="1:10" ht="22.5" customHeight="1" x14ac:dyDescent="0.25">
      <c r="A333" s="176" t="s">
        <v>193</v>
      </c>
      <c r="B333" s="74">
        <v>0</v>
      </c>
      <c r="C333" s="108"/>
      <c r="D333" s="177" t="s">
        <v>194</v>
      </c>
      <c r="F333" s="195"/>
      <c r="G333" s="195"/>
      <c r="H333" s="196"/>
      <c r="I333" s="193"/>
      <c r="J333" s="194"/>
    </row>
    <row r="334" spans="1:10" ht="32.25" thickBot="1" x14ac:dyDescent="0.3">
      <c r="A334" s="64" t="s">
        <v>195</v>
      </c>
      <c r="B334" s="137">
        <f>(B283-(B230+B280))</f>
        <v>-591.60000000000036</v>
      </c>
      <c r="C334" s="138"/>
      <c r="D334" s="65" t="s">
        <v>196</v>
      </c>
      <c r="F334" s="195"/>
      <c r="G334" s="195"/>
      <c r="H334" s="196"/>
      <c r="I334" s="193"/>
      <c r="J334" s="194"/>
    </row>
    <row r="335" spans="1:10" ht="40.5" customHeight="1" x14ac:dyDescent="0.2">
      <c r="A335" s="209" t="s">
        <v>229</v>
      </c>
      <c r="B335" s="209"/>
      <c r="C335" s="210" t="s">
        <v>217</v>
      </c>
      <c r="D335" s="210"/>
    </row>
    <row r="338" spans="1:4" ht="18" x14ac:dyDescent="0.25">
      <c r="A338" s="205" t="s">
        <v>230</v>
      </c>
      <c r="B338" s="205"/>
      <c r="C338" s="205"/>
      <c r="D338" s="205"/>
    </row>
    <row r="339" spans="1:4" ht="18" x14ac:dyDescent="0.25">
      <c r="A339" s="206" t="s">
        <v>231</v>
      </c>
      <c r="B339" s="206"/>
      <c r="C339" s="206"/>
      <c r="D339" s="206"/>
    </row>
    <row r="340" spans="1:4" ht="19.5" thickBot="1" x14ac:dyDescent="0.35">
      <c r="A340" s="139" t="s">
        <v>2</v>
      </c>
      <c r="B340" s="203"/>
      <c r="C340" s="204"/>
      <c r="D340" s="140" t="s">
        <v>201</v>
      </c>
    </row>
    <row r="341" spans="1:4" ht="18.75" x14ac:dyDescent="0.3">
      <c r="A341" s="70" t="s">
        <v>3</v>
      </c>
      <c r="B341" s="141" t="s">
        <v>4</v>
      </c>
      <c r="C341" s="141" t="s">
        <v>5</v>
      </c>
      <c r="D341" s="142" t="s">
        <v>6</v>
      </c>
    </row>
    <row r="342" spans="1:4" ht="15.75" x14ac:dyDescent="0.25">
      <c r="A342" s="73" t="s">
        <v>7</v>
      </c>
      <c r="B342" s="74">
        <f>B343+B363+B366+B373</f>
        <v>9579.5000000000018</v>
      </c>
      <c r="C342" s="143"/>
      <c r="D342" s="144" t="s">
        <v>8</v>
      </c>
    </row>
    <row r="343" spans="1:4" ht="15.75" x14ac:dyDescent="0.25">
      <c r="A343" s="77" t="s">
        <v>232</v>
      </c>
      <c r="B343" s="145">
        <f>B344-B352</f>
        <v>13511.7</v>
      </c>
      <c r="C343" s="146"/>
      <c r="D343" s="147" t="s">
        <v>10</v>
      </c>
    </row>
    <row r="344" spans="1:4" ht="15.75" x14ac:dyDescent="0.25">
      <c r="A344" s="80" t="s">
        <v>11</v>
      </c>
      <c r="B344" s="145">
        <f>B345+B348+B351</f>
        <v>23799.3</v>
      </c>
      <c r="C344" s="148"/>
      <c r="D344" s="149" t="s">
        <v>12</v>
      </c>
    </row>
    <row r="345" spans="1:4" ht="15.75" x14ac:dyDescent="0.25">
      <c r="A345" s="83" t="s">
        <v>13</v>
      </c>
      <c r="B345" s="145">
        <f>B346+B347</f>
        <v>23361.5</v>
      </c>
      <c r="C345" s="148"/>
      <c r="D345" s="150" t="s">
        <v>14</v>
      </c>
    </row>
    <row r="346" spans="1:4" ht="15.75" x14ac:dyDescent="0.25">
      <c r="A346" s="83" t="s">
        <v>15</v>
      </c>
      <c r="B346" s="145">
        <v>23361.5</v>
      </c>
      <c r="C346" s="148"/>
      <c r="D346" s="150" t="s">
        <v>16</v>
      </c>
    </row>
    <row r="347" spans="1:4" ht="15.75" x14ac:dyDescent="0.25">
      <c r="A347" s="83" t="s">
        <v>17</v>
      </c>
      <c r="B347" s="145">
        <v>0</v>
      </c>
      <c r="C347" s="148"/>
      <c r="D347" s="150" t="s">
        <v>18</v>
      </c>
    </row>
    <row r="348" spans="1:4" ht="15.75" x14ac:dyDescent="0.25">
      <c r="A348" s="83" t="s">
        <v>19</v>
      </c>
      <c r="B348" s="145">
        <f>B349+B350</f>
        <v>109.5</v>
      </c>
      <c r="C348" s="148"/>
      <c r="D348" s="150" t="s">
        <v>20</v>
      </c>
    </row>
    <row r="349" spans="1:4" ht="15.75" x14ac:dyDescent="0.25">
      <c r="A349" s="83" t="s">
        <v>21</v>
      </c>
      <c r="B349" s="145">
        <v>108.4</v>
      </c>
      <c r="C349" s="148"/>
      <c r="D349" s="150" t="s">
        <v>22</v>
      </c>
    </row>
    <row r="350" spans="1:4" ht="15.75" x14ac:dyDescent="0.25">
      <c r="A350" s="83" t="s">
        <v>17</v>
      </c>
      <c r="B350" s="145">
        <v>1.1000000000000001</v>
      </c>
      <c r="C350" s="148"/>
      <c r="D350" s="150" t="s">
        <v>18</v>
      </c>
    </row>
    <row r="351" spans="1:4" ht="15.75" x14ac:dyDescent="0.25">
      <c r="A351" s="85" t="s">
        <v>23</v>
      </c>
      <c r="B351" s="74">
        <v>328.3</v>
      </c>
      <c r="C351" s="148"/>
      <c r="D351" s="150" t="s">
        <v>24</v>
      </c>
    </row>
    <row r="352" spans="1:4" ht="15.75" x14ac:dyDescent="0.25">
      <c r="A352" s="80" t="s">
        <v>25</v>
      </c>
      <c r="B352" s="74">
        <f t="shared" ref="B352:C352" si="0">B353+B359</f>
        <v>10287.599999999999</v>
      </c>
      <c r="C352" s="148">
        <f t="shared" si="0"/>
        <v>12103.1</v>
      </c>
      <c r="D352" s="149" t="s">
        <v>26</v>
      </c>
    </row>
    <row r="353" spans="1:4" ht="15.75" x14ac:dyDescent="0.25">
      <c r="A353" s="86" t="s">
        <v>27</v>
      </c>
      <c r="B353" s="148">
        <f t="shared" ref="B353:C353" si="1">B354+B355+B356+B357+B358</f>
        <v>1378.6999999999998</v>
      </c>
      <c r="C353" s="148">
        <f t="shared" si="1"/>
        <v>1622.1</v>
      </c>
      <c r="D353" s="147" t="s">
        <v>28</v>
      </c>
    </row>
    <row r="354" spans="1:4" ht="15.75" x14ac:dyDescent="0.25">
      <c r="A354" s="87" t="s">
        <v>29</v>
      </c>
      <c r="B354" s="151">
        <v>424.1</v>
      </c>
      <c r="C354" s="148">
        <v>499</v>
      </c>
      <c r="D354" s="149" t="s">
        <v>30</v>
      </c>
    </row>
    <row r="355" spans="1:4" ht="15.75" x14ac:dyDescent="0.25">
      <c r="A355" s="87" t="s">
        <v>31</v>
      </c>
      <c r="B355" s="145">
        <v>256.2</v>
      </c>
      <c r="C355" s="148">
        <v>301.39999999999998</v>
      </c>
      <c r="D355" s="149" t="s">
        <v>32</v>
      </c>
    </row>
    <row r="356" spans="1:4" ht="15.75" x14ac:dyDescent="0.25">
      <c r="A356" s="86" t="s">
        <v>33</v>
      </c>
      <c r="B356" s="145">
        <v>661.3</v>
      </c>
      <c r="C356" s="148">
        <v>778</v>
      </c>
      <c r="D356" s="149" t="s">
        <v>34</v>
      </c>
    </row>
    <row r="357" spans="1:4" ht="15.75" x14ac:dyDescent="0.25">
      <c r="A357" s="86" t="s">
        <v>35</v>
      </c>
      <c r="B357" s="145">
        <v>35.299999999999997</v>
      </c>
      <c r="C357" s="148">
        <v>41.6</v>
      </c>
      <c r="D357" s="149" t="s">
        <v>36</v>
      </c>
    </row>
    <row r="358" spans="1:4" ht="15.75" x14ac:dyDescent="0.25">
      <c r="A358" s="86" t="s">
        <v>37</v>
      </c>
      <c r="B358" s="145">
        <v>1.8</v>
      </c>
      <c r="C358" s="148">
        <v>2.1</v>
      </c>
      <c r="D358" s="149" t="s">
        <v>38</v>
      </c>
    </row>
    <row r="359" spans="1:4" ht="15.75" x14ac:dyDescent="0.25">
      <c r="A359" s="86" t="s">
        <v>39</v>
      </c>
      <c r="B359" s="145">
        <f t="shared" ref="B359:C359" si="2">B360+B361+B362</f>
        <v>8908.9</v>
      </c>
      <c r="C359" s="145">
        <f t="shared" si="2"/>
        <v>10481</v>
      </c>
      <c r="D359" s="147" t="s">
        <v>40</v>
      </c>
    </row>
    <row r="360" spans="1:4" ht="15.75" x14ac:dyDescent="0.25">
      <c r="A360" s="88" t="s">
        <v>41</v>
      </c>
      <c r="B360" s="148">
        <v>2227.1999999999998</v>
      </c>
      <c r="C360" s="148">
        <v>2620.1999999999998</v>
      </c>
      <c r="D360" s="149" t="s">
        <v>42</v>
      </c>
    </row>
    <row r="361" spans="1:4" ht="15.75" x14ac:dyDescent="0.25">
      <c r="A361" s="88" t="s">
        <v>43</v>
      </c>
      <c r="B361" s="148">
        <v>6681.7</v>
      </c>
      <c r="C361" s="148">
        <v>7860.8</v>
      </c>
      <c r="D361" s="149" t="s">
        <v>44</v>
      </c>
    </row>
    <row r="362" spans="1:4" ht="15.75" x14ac:dyDescent="0.25">
      <c r="A362" s="88" t="s">
        <v>45</v>
      </c>
      <c r="B362" s="148">
        <v>0</v>
      </c>
      <c r="C362" s="148">
        <v>0</v>
      </c>
      <c r="D362" s="149" t="s">
        <v>46</v>
      </c>
    </row>
    <row r="363" spans="1:4" ht="15.75" x14ac:dyDescent="0.25">
      <c r="A363" s="181" t="s">
        <v>233</v>
      </c>
      <c r="B363" s="74">
        <f>B364-B365</f>
        <v>-3743.5</v>
      </c>
      <c r="C363" s="74"/>
      <c r="D363" s="144" t="s">
        <v>48</v>
      </c>
    </row>
    <row r="364" spans="1:4" ht="15.75" x14ac:dyDescent="0.25">
      <c r="A364" s="80" t="s">
        <v>49</v>
      </c>
      <c r="B364" s="74">
        <v>1332</v>
      </c>
      <c r="C364" s="145"/>
      <c r="D364" s="149" t="s">
        <v>50</v>
      </c>
    </row>
    <row r="365" spans="1:4" ht="15.75" x14ac:dyDescent="0.25">
      <c r="A365" s="80" t="s">
        <v>51</v>
      </c>
      <c r="B365" s="74">
        <v>5075.5</v>
      </c>
      <c r="C365" s="145"/>
      <c r="D365" s="152" t="s">
        <v>52</v>
      </c>
    </row>
    <row r="366" spans="1:4" ht="15.75" x14ac:dyDescent="0.25">
      <c r="A366" s="77" t="s">
        <v>234</v>
      </c>
      <c r="B366" s="74">
        <f>B367+B368</f>
        <v>-485.79999999999995</v>
      </c>
      <c r="C366" s="74"/>
      <c r="D366" s="147" t="s">
        <v>54</v>
      </c>
    </row>
    <row r="367" spans="1:4" ht="15.75" x14ac:dyDescent="0.25">
      <c r="A367" s="90" t="s">
        <v>55</v>
      </c>
      <c r="B367" s="74">
        <v>4</v>
      </c>
      <c r="C367" s="145"/>
      <c r="D367" s="153" t="s">
        <v>56</v>
      </c>
    </row>
    <row r="368" spans="1:4" ht="15.75" x14ac:dyDescent="0.25">
      <c r="A368" s="90" t="s">
        <v>57</v>
      </c>
      <c r="B368" s="145">
        <f>B369-B370</f>
        <v>-489.79999999999995</v>
      </c>
      <c r="C368" s="145"/>
      <c r="D368" s="153" t="s">
        <v>58</v>
      </c>
    </row>
    <row r="369" spans="1:4" ht="15.75" x14ac:dyDescent="0.25">
      <c r="A369" s="92" t="s">
        <v>59</v>
      </c>
      <c r="B369" s="145">
        <v>383.1</v>
      </c>
      <c r="C369" s="145"/>
      <c r="D369" s="153" t="s">
        <v>60</v>
      </c>
    </row>
    <row r="370" spans="1:4" ht="15.75" x14ac:dyDescent="0.25">
      <c r="A370" s="92" t="s">
        <v>61</v>
      </c>
      <c r="B370" s="145">
        <f>B371+B372</f>
        <v>872.9</v>
      </c>
      <c r="C370" s="145"/>
      <c r="D370" s="153" t="s">
        <v>62</v>
      </c>
    </row>
    <row r="371" spans="1:4" ht="15.75" x14ac:dyDescent="0.25">
      <c r="A371" s="93" t="s">
        <v>63</v>
      </c>
      <c r="B371" s="145">
        <v>326.60000000000002</v>
      </c>
      <c r="C371" s="145"/>
      <c r="D371" s="154" t="s">
        <v>220</v>
      </c>
    </row>
    <row r="372" spans="1:4" ht="15.75" x14ac:dyDescent="0.25">
      <c r="A372" s="93" t="s">
        <v>65</v>
      </c>
      <c r="B372" s="74">
        <v>546.29999999999995</v>
      </c>
      <c r="C372" s="145"/>
      <c r="D372" s="154" t="s">
        <v>221</v>
      </c>
    </row>
    <row r="373" spans="1:4" ht="15.75" x14ac:dyDescent="0.25">
      <c r="A373" s="181" t="s">
        <v>235</v>
      </c>
      <c r="B373" s="145">
        <f>B374+B375</f>
        <v>297.10000000000002</v>
      </c>
      <c r="C373" s="145"/>
      <c r="D373" s="144" t="s">
        <v>68</v>
      </c>
    </row>
    <row r="374" spans="1:4" ht="15.75" x14ac:dyDescent="0.25">
      <c r="A374" s="90" t="s">
        <v>69</v>
      </c>
      <c r="B374" s="145">
        <v>-37.299999999999997</v>
      </c>
      <c r="C374" s="145"/>
      <c r="D374" s="149" t="s">
        <v>70</v>
      </c>
    </row>
    <row r="375" spans="1:4" ht="15.75" x14ac:dyDescent="0.25">
      <c r="A375" s="90" t="s">
        <v>71</v>
      </c>
      <c r="B375" s="145">
        <f>B376-B379</f>
        <v>334.40000000000003</v>
      </c>
      <c r="C375" s="145"/>
      <c r="D375" s="149" t="s">
        <v>72</v>
      </c>
    </row>
    <row r="376" spans="1:4" ht="15.75" x14ac:dyDescent="0.25">
      <c r="A376" s="92" t="s">
        <v>59</v>
      </c>
      <c r="B376" s="145">
        <f>B377+B378</f>
        <v>451.6</v>
      </c>
      <c r="C376" s="145"/>
      <c r="D376" s="149" t="s">
        <v>74</v>
      </c>
    </row>
    <row r="377" spans="1:4" ht="15.75" x14ac:dyDescent="0.25">
      <c r="A377" s="95" t="s">
        <v>206</v>
      </c>
      <c r="B377" s="145">
        <v>434.8</v>
      </c>
      <c r="C377" s="145"/>
      <c r="D377" s="153" t="s">
        <v>76</v>
      </c>
    </row>
    <row r="378" spans="1:4" ht="15.75" x14ac:dyDescent="0.25">
      <c r="A378" s="95" t="s">
        <v>207</v>
      </c>
      <c r="B378" s="74">
        <v>16.8</v>
      </c>
      <c r="C378" s="145"/>
      <c r="D378" s="155" t="s">
        <v>78</v>
      </c>
    </row>
    <row r="379" spans="1:4" ht="15.75" x14ac:dyDescent="0.25">
      <c r="A379" s="92" t="s">
        <v>61</v>
      </c>
      <c r="B379" s="145">
        <f>B380+B381</f>
        <v>117.2</v>
      </c>
      <c r="C379" s="145"/>
      <c r="D379" s="149" t="s">
        <v>80</v>
      </c>
    </row>
    <row r="380" spans="1:4" ht="15.75" x14ac:dyDescent="0.25">
      <c r="A380" s="95" t="s">
        <v>206</v>
      </c>
      <c r="B380" s="145">
        <v>9.6999999999999993</v>
      </c>
      <c r="C380" s="145"/>
      <c r="D380" s="153" t="s">
        <v>82</v>
      </c>
    </row>
    <row r="381" spans="1:4" ht="15.75" x14ac:dyDescent="0.25">
      <c r="A381" s="95" t="s">
        <v>207</v>
      </c>
      <c r="B381" s="145">
        <v>107.5</v>
      </c>
      <c r="C381" s="145"/>
      <c r="D381" s="155" t="s">
        <v>84</v>
      </c>
    </row>
    <row r="382" spans="1:4" ht="15.75" x14ac:dyDescent="0.25">
      <c r="A382" s="88" t="s">
        <v>85</v>
      </c>
      <c r="B382" s="145">
        <v>101.6</v>
      </c>
      <c r="C382" s="145"/>
      <c r="D382" s="149" t="s">
        <v>86</v>
      </c>
    </row>
    <row r="383" spans="1:4" ht="16.5" thickBot="1" x14ac:dyDescent="0.3">
      <c r="A383" s="97" t="s">
        <v>87</v>
      </c>
      <c r="B383" s="156">
        <v>5.9</v>
      </c>
      <c r="C383" s="156"/>
      <c r="D383" s="157" t="s">
        <v>88</v>
      </c>
    </row>
    <row r="384" spans="1:4" ht="15" x14ac:dyDescent="0.2">
      <c r="A384" s="158" t="s">
        <v>89</v>
      </c>
      <c r="B384" s="159"/>
      <c r="C384" s="160"/>
      <c r="D384" s="161" t="s">
        <v>90</v>
      </c>
    </row>
    <row r="385" spans="1:5" ht="33" customHeight="1" x14ac:dyDescent="0.2">
      <c r="A385" s="207" t="s">
        <v>236</v>
      </c>
      <c r="B385" s="207"/>
      <c r="C385" s="208" t="s">
        <v>237</v>
      </c>
      <c r="D385" s="208"/>
      <c r="E385">
        <f>C352*0.15</f>
        <v>1815.4649999999999</v>
      </c>
    </row>
    <row r="386" spans="1:5" ht="15" x14ac:dyDescent="0.2">
      <c r="A386" s="162" t="s">
        <v>224</v>
      </c>
      <c r="B386" s="163"/>
      <c r="C386" s="163"/>
      <c r="D386" s="160" t="s">
        <v>225</v>
      </c>
    </row>
    <row r="387" spans="1:5" ht="18" x14ac:dyDescent="0.25">
      <c r="A387" s="164"/>
      <c r="B387" s="164"/>
      <c r="C387" s="164"/>
      <c r="D387" s="164"/>
    </row>
    <row r="388" spans="1:5" ht="18" x14ac:dyDescent="0.25">
      <c r="A388" s="205" t="s">
        <v>230</v>
      </c>
      <c r="B388" s="205"/>
      <c r="C388" s="205"/>
      <c r="D388" s="205"/>
    </row>
    <row r="389" spans="1:5" ht="18" x14ac:dyDescent="0.25">
      <c r="A389" s="206" t="s">
        <v>231</v>
      </c>
      <c r="B389" s="206"/>
      <c r="C389" s="206"/>
      <c r="D389" s="206"/>
    </row>
    <row r="390" spans="1:5" ht="19.5" thickBot="1" x14ac:dyDescent="0.35">
      <c r="A390" s="139" t="s">
        <v>95</v>
      </c>
      <c r="B390" s="106"/>
      <c r="C390" s="164"/>
      <c r="D390" s="140" t="s">
        <v>201</v>
      </c>
    </row>
    <row r="391" spans="1:5" ht="18.75" x14ac:dyDescent="0.3">
      <c r="A391" s="70" t="s">
        <v>3</v>
      </c>
      <c r="B391" s="141" t="s">
        <v>4</v>
      </c>
      <c r="C391" s="141" t="s">
        <v>5</v>
      </c>
      <c r="D391" s="165" t="s">
        <v>96</v>
      </c>
    </row>
    <row r="392" spans="1:5" ht="15.75" x14ac:dyDescent="0.25">
      <c r="A392" s="73" t="s">
        <v>97</v>
      </c>
      <c r="B392" s="74">
        <f>B393-B394</f>
        <v>-2.4</v>
      </c>
      <c r="C392" s="108"/>
      <c r="D392" s="144" t="s">
        <v>98</v>
      </c>
    </row>
    <row r="393" spans="1:5" ht="15.75" x14ac:dyDescent="0.25">
      <c r="A393" s="109" t="s">
        <v>99</v>
      </c>
      <c r="B393" s="74">
        <v>0</v>
      </c>
      <c r="C393" s="108"/>
      <c r="D393" s="149" t="s">
        <v>100</v>
      </c>
    </row>
    <row r="394" spans="1:5" ht="15.75" x14ac:dyDescent="0.25">
      <c r="A394" s="109" t="s">
        <v>101</v>
      </c>
      <c r="B394" s="74">
        <v>2.4</v>
      </c>
      <c r="C394" s="108"/>
      <c r="D394" s="152" t="s">
        <v>102</v>
      </c>
    </row>
    <row r="395" spans="1:5" ht="15.75" x14ac:dyDescent="0.25">
      <c r="A395" s="110" t="s">
        <v>103</v>
      </c>
      <c r="B395" s="74">
        <f>B396+B399+B414+B430</f>
        <v>3771.9000000000005</v>
      </c>
      <c r="C395" s="108"/>
      <c r="D395" s="144" t="s">
        <v>104</v>
      </c>
    </row>
    <row r="396" spans="1:5" ht="15.75" x14ac:dyDescent="0.25">
      <c r="A396" s="111" t="s">
        <v>105</v>
      </c>
      <c r="B396" s="74">
        <f>B397-B398</f>
        <v>1244.3000000000002</v>
      </c>
      <c r="C396" s="108"/>
      <c r="D396" s="147" t="s">
        <v>106</v>
      </c>
    </row>
    <row r="397" spans="1:5" ht="15.75" x14ac:dyDescent="0.25">
      <c r="A397" s="109" t="s">
        <v>107</v>
      </c>
      <c r="B397" s="74">
        <v>29.9</v>
      </c>
      <c r="C397" s="108"/>
      <c r="D397" s="147" t="s">
        <v>108</v>
      </c>
    </row>
    <row r="398" spans="1:5" ht="15.75" x14ac:dyDescent="0.25">
      <c r="A398" s="109" t="s">
        <v>109</v>
      </c>
      <c r="B398" s="74">
        <v>-1214.4000000000001</v>
      </c>
      <c r="C398" s="108"/>
      <c r="D398" s="147" t="s">
        <v>110</v>
      </c>
    </row>
    <row r="399" spans="1:5" ht="15.75" x14ac:dyDescent="0.25">
      <c r="A399" s="111" t="s">
        <v>111</v>
      </c>
      <c r="B399" s="112">
        <f>B400-B407</f>
        <v>-1.7999999999999545</v>
      </c>
      <c r="C399" s="113"/>
      <c r="D399" s="147" t="s">
        <v>112</v>
      </c>
    </row>
    <row r="400" spans="1:5" ht="15.75" x14ac:dyDescent="0.25">
      <c r="A400" s="166" t="s">
        <v>113</v>
      </c>
      <c r="B400" s="112">
        <f>B401+B404</f>
        <v>-2.3999999999999546</v>
      </c>
      <c r="C400" s="113"/>
      <c r="D400" s="147" t="s">
        <v>114</v>
      </c>
    </row>
    <row r="401" spans="1:4" ht="15.75" x14ac:dyDescent="0.25">
      <c r="A401" s="111" t="s">
        <v>115</v>
      </c>
      <c r="B401" s="112">
        <f>B402-B403</f>
        <v>-2.7999999999999545</v>
      </c>
      <c r="C401" s="108"/>
      <c r="D401" s="147" t="s">
        <v>116</v>
      </c>
    </row>
    <row r="402" spans="1:4" ht="15.75" x14ac:dyDescent="0.25">
      <c r="A402" s="111" t="s">
        <v>117</v>
      </c>
      <c r="B402" s="112">
        <v>1283.9000000000001</v>
      </c>
      <c r="C402" s="108"/>
      <c r="D402" s="147" t="s">
        <v>118</v>
      </c>
    </row>
    <row r="403" spans="1:4" ht="15.75" x14ac:dyDescent="0.25">
      <c r="A403" s="111" t="s">
        <v>119</v>
      </c>
      <c r="B403" s="112">
        <v>1286.7</v>
      </c>
      <c r="C403" s="113"/>
      <c r="D403" s="147" t="s">
        <v>120</v>
      </c>
    </row>
    <row r="404" spans="1:4" ht="15.75" x14ac:dyDescent="0.25">
      <c r="A404" s="111" t="s">
        <v>121</v>
      </c>
      <c r="B404" s="112">
        <f>B405-B406</f>
        <v>0.4</v>
      </c>
      <c r="C404" s="108"/>
      <c r="D404" s="147" t="s">
        <v>122</v>
      </c>
    </row>
    <row r="405" spans="1:4" ht="15.75" x14ac:dyDescent="0.25">
      <c r="A405" s="111" t="s">
        <v>123</v>
      </c>
      <c r="B405" s="112">
        <v>0.4</v>
      </c>
      <c r="C405" s="108"/>
      <c r="D405" s="147" t="s">
        <v>118</v>
      </c>
    </row>
    <row r="406" spans="1:4" ht="15.75" x14ac:dyDescent="0.25">
      <c r="A406" s="111" t="s">
        <v>124</v>
      </c>
      <c r="B406" s="112">
        <v>0</v>
      </c>
      <c r="C406" s="113"/>
      <c r="D406" s="147" t="s">
        <v>120</v>
      </c>
    </row>
    <row r="407" spans="1:4" ht="15.75" x14ac:dyDescent="0.25">
      <c r="A407" s="166" t="s">
        <v>125</v>
      </c>
      <c r="B407" s="112">
        <f>B408+B411</f>
        <v>-0.6</v>
      </c>
      <c r="C407" s="113"/>
      <c r="D407" s="152" t="s">
        <v>126</v>
      </c>
    </row>
    <row r="408" spans="1:4" ht="15.75" x14ac:dyDescent="0.25">
      <c r="A408" s="167" t="s">
        <v>127</v>
      </c>
      <c r="B408" s="112">
        <f>B409-B410</f>
        <v>0</v>
      </c>
      <c r="C408" s="113"/>
      <c r="D408" s="147" t="s">
        <v>116</v>
      </c>
    </row>
    <row r="409" spans="1:4" ht="15.75" x14ac:dyDescent="0.25">
      <c r="A409" s="111" t="s">
        <v>128</v>
      </c>
      <c r="B409" s="112">
        <v>0</v>
      </c>
      <c r="C409" s="113"/>
      <c r="D409" s="147" t="s">
        <v>118</v>
      </c>
    </row>
    <row r="410" spans="1:4" ht="15.75" x14ac:dyDescent="0.25">
      <c r="A410" s="111" t="s">
        <v>124</v>
      </c>
      <c r="B410" s="112">
        <v>0</v>
      </c>
      <c r="C410" s="113"/>
      <c r="D410" s="147" t="s">
        <v>120</v>
      </c>
    </row>
    <row r="411" spans="1:4" ht="15.75" x14ac:dyDescent="0.25">
      <c r="A411" s="115" t="s">
        <v>129</v>
      </c>
      <c r="B411" s="112">
        <f>B412-B413</f>
        <v>-0.6</v>
      </c>
      <c r="C411" s="113"/>
      <c r="D411" s="147" t="s">
        <v>122</v>
      </c>
    </row>
    <row r="412" spans="1:4" ht="15.75" x14ac:dyDescent="0.25">
      <c r="A412" s="111" t="s">
        <v>128</v>
      </c>
      <c r="B412" s="112">
        <v>0.1</v>
      </c>
      <c r="C412" s="113"/>
      <c r="D412" s="147" t="s">
        <v>130</v>
      </c>
    </row>
    <row r="413" spans="1:4" ht="15.75" x14ac:dyDescent="0.25">
      <c r="A413" s="111" t="s">
        <v>131</v>
      </c>
      <c r="B413" s="112">
        <v>0.7</v>
      </c>
      <c r="C413" s="113"/>
      <c r="D413" s="147" t="s">
        <v>132</v>
      </c>
    </row>
    <row r="414" spans="1:4" ht="15.75" x14ac:dyDescent="0.25">
      <c r="A414" s="111" t="s">
        <v>133</v>
      </c>
      <c r="B414" s="74">
        <f>B415+B426+B429</f>
        <v>704.40000000000009</v>
      </c>
      <c r="C414" s="108"/>
      <c r="D414" s="147" t="s">
        <v>134</v>
      </c>
    </row>
    <row r="415" spans="1:4" ht="15.75" x14ac:dyDescent="0.25">
      <c r="A415" s="116" t="s">
        <v>135</v>
      </c>
      <c r="B415" s="7">
        <f>B416-B421</f>
        <v>909.20000000000016</v>
      </c>
      <c r="C415" s="108"/>
      <c r="D415" s="149" t="s">
        <v>136</v>
      </c>
    </row>
    <row r="416" spans="1:4" ht="15.75" x14ac:dyDescent="0.25">
      <c r="A416" s="166" t="s">
        <v>137</v>
      </c>
      <c r="B416" s="74">
        <f>B417+B418+B419+B420</f>
        <v>1104.3000000000002</v>
      </c>
      <c r="C416" s="108"/>
      <c r="D416" s="147" t="s">
        <v>138</v>
      </c>
    </row>
    <row r="417" spans="1:4" ht="15.75" x14ac:dyDescent="0.25">
      <c r="A417" s="168" t="s">
        <v>139</v>
      </c>
      <c r="B417" s="74">
        <v>0</v>
      </c>
      <c r="C417" s="108"/>
      <c r="D417" s="147" t="s">
        <v>140</v>
      </c>
    </row>
    <row r="418" spans="1:4" ht="15.75" x14ac:dyDescent="0.25">
      <c r="A418" s="118" t="s">
        <v>141</v>
      </c>
      <c r="B418" s="169">
        <v>3596.3</v>
      </c>
      <c r="C418" s="108"/>
      <c r="D418" s="147" t="s">
        <v>142</v>
      </c>
    </row>
    <row r="419" spans="1:4" ht="15.75" x14ac:dyDescent="0.25">
      <c r="A419" s="168" t="s">
        <v>143</v>
      </c>
      <c r="B419" s="74">
        <v>-2492</v>
      </c>
      <c r="C419" s="108"/>
      <c r="D419" s="147" t="s">
        <v>144</v>
      </c>
    </row>
    <row r="420" spans="1:4" ht="15.75" x14ac:dyDescent="0.25">
      <c r="A420" s="168" t="s">
        <v>145</v>
      </c>
      <c r="B420" s="74">
        <v>0</v>
      </c>
      <c r="C420" s="108"/>
      <c r="D420" s="147" t="s">
        <v>146</v>
      </c>
    </row>
    <row r="421" spans="1:4" ht="15.75" x14ac:dyDescent="0.25">
      <c r="A421" s="166" t="s">
        <v>125</v>
      </c>
      <c r="B421" s="120">
        <f>B422+B423+B424+B425</f>
        <v>195.10000000000002</v>
      </c>
      <c r="C421" s="108"/>
      <c r="D421" s="152" t="s">
        <v>147</v>
      </c>
    </row>
    <row r="422" spans="1:4" ht="15.75" x14ac:dyDescent="0.25">
      <c r="A422" s="170" t="s">
        <v>148</v>
      </c>
      <c r="B422" s="120">
        <v>169.4</v>
      </c>
      <c r="C422" s="108"/>
      <c r="D422" s="147" t="s">
        <v>149</v>
      </c>
    </row>
    <row r="423" spans="1:4" ht="15.75" x14ac:dyDescent="0.25">
      <c r="A423" s="168" t="s">
        <v>150</v>
      </c>
      <c r="B423" s="120">
        <v>642.5</v>
      </c>
      <c r="C423" s="108"/>
      <c r="D423" s="154" t="s">
        <v>151</v>
      </c>
    </row>
    <row r="424" spans="1:4" ht="15.75" x14ac:dyDescent="0.25">
      <c r="A424" s="168" t="s">
        <v>152</v>
      </c>
      <c r="B424" s="120">
        <v>-616.79999999999995</v>
      </c>
      <c r="C424" s="108"/>
      <c r="D424" s="154" t="s">
        <v>153</v>
      </c>
    </row>
    <row r="425" spans="1:4" ht="15.75" x14ac:dyDescent="0.25">
      <c r="A425" s="168" t="s">
        <v>143</v>
      </c>
      <c r="B425" s="74">
        <v>0</v>
      </c>
      <c r="C425" s="108"/>
      <c r="D425" s="147" t="s">
        <v>144</v>
      </c>
    </row>
    <row r="426" spans="1:4" ht="30.75" x14ac:dyDescent="0.25">
      <c r="A426" s="122" t="s">
        <v>154</v>
      </c>
      <c r="B426" s="7">
        <f>B427-B428</f>
        <v>-388.8</v>
      </c>
      <c r="C426" s="108"/>
      <c r="D426" s="171" t="s">
        <v>226</v>
      </c>
    </row>
    <row r="427" spans="1:4" ht="15.75" x14ac:dyDescent="0.25">
      <c r="A427" s="166" t="s">
        <v>156</v>
      </c>
      <c r="B427" s="74">
        <v>-186</v>
      </c>
      <c r="C427" s="108"/>
      <c r="D427" s="149" t="s">
        <v>157</v>
      </c>
    </row>
    <row r="428" spans="1:4" ht="15.75" x14ac:dyDescent="0.25">
      <c r="A428" s="166" t="s">
        <v>158</v>
      </c>
      <c r="B428" s="74">
        <v>202.8</v>
      </c>
      <c r="C428" s="108"/>
      <c r="D428" s="149" t="s">
        <v>159</v>
      </c>
    </row>
    <row r="429" spans="1:4" ht="15.75" x14ac:dyDescent="0.25">
      <c r="A429" s="124" t="s">
        <v>160</v>
      </c>
      <c r="B429" s="74">
        <v>184</v>
      </c>
      <c r="C429" s="108"/>
      <c r="D429" s="149" t="s">
        <v>162</v>
      </c>
    </row>
    <row r="430" spans="1:4" ht="15.75" x14ac:dyDescent="0.25">
      <c r="A430" s="125" t="s">
        <v>163</v>
      </c>
      <c r="B430" s="74">
        <f>B433</f>
        <v>1825</v>
      </c>
      <c r="C430" s="108"/>
      <c r="D430" s="147" t="s">
        <v>164</v>
      </c>
    </row>
    <row r="431" spans="1:4" ht="15.75" x14ac:dyDescent="0.25">
      <c r="A431" s="172" t="s">
        <v>165</v>
      </c>
      <c r="B431" s="74">
        <f>B432</f>
        <v>1825</v>
      </c>
      <c r="C431" s="108"/>
      <c r="D431" s="147" t="s">
        <v>166</v>
      </c>
    </row>
    <row r="432" spans="1:4" ht="15.75" x14ac:dyDescent="0.25">
      <c r="A432" s="173" t="s">
        <v>167</v>
      </c>
      <c r="B432" s="74">
        <f>B433</f>
        <v>1825</v>
      </c>
      <c r="C432" s="108"/>
      <c r="D432" s="147" t="s">
        <v>168</v>
      </c>
    </row>
    <row r="433" spans="1:4" ht="15.75" x14ac:dyDescent="0.25">
      <c r="A433" s="173" t="s">
        <v>169</v>
      </c>
      <c r="B433" s="74">
        <v>1825</v>
      </c>
      <c r="C433" s="108"/>
      <c r="D433" s="147" t="s">
        <v>170</v>
      </c>
    </row>
    <row r="434" spans="1:4" ht="15.75" x14ac:dyDescent="0.25">
      <c r="A434" s="174" t="s">
        <v>171</v>
      </c>
      <c r="B434" s="129">
        <v>0</v>
      </c>
      <c r="C434" s="108"/>
      <c r="D434" s="175" t="s">
        <v>172</v>
      </c>
    </row>
    <row r="435" spans="1:4" ht="15.75" x14ac:dyDescent="0.25">
      <c r="A435" s="174" t="s">
        <v>173</v>
      </c>
      <c r="B435" s="129">
        <v>0.6</v>
      </c>
      <c r="C435" s="108"/>
      <c r="D435" s="175" t="s">
        <v>174</v>
      </c>
    </row>
    <row r="436" spans="1:4" ht="15.75" x14ac:dyDescent="0.25">
      <c r="A436" s="174" t="s">
        <v>175</v>
      </c>
      <c r="B436" s="129">
        <v>0</v>
      </c>
      <c r="C436" s="108"/>
      <c r="D436" s="175" t="s">
        <v>176</v>
      </c>
    </row>
    <row r="437" spans="1:4" ht="15.75" x14ac:dyDescent="0.25">
      <c r="A437" s="174" t="s">
        <v>177</v>
      </c>
      <c r="B437" s="129">
        <f>B438+B441+B445</f>
        <v>1824.3999999999996</v>
      </c>
      <c r="C437" s="108"/>
      <c r="D437" s="175" t="s">
        <v>178</v>
      </c>
    </row>
    <row r="438" spans="1:4" ht="15.75" x14ac:dyDescent="0.25">
      <c r="A438" s="176" t="s">
        <v>179</v>
      </c>
      <c r="B438" s="74">
        <f>B439+B440</f>
        <v>-3080.5</v>
      </c>
      <c r="C438" s="108"/>
      <c r="D438" s="177" t="s">
        <v>180</v>
      </c>
    </row>
    <row r="439" spans="1:4" ht="15.75" x14ac:dyDescent="0.25">
      <c r="A439" s="178" t="s">
        <v>181</v>
      </c>
      <c r="B439" s="74">
        <v>-3791.4</v>
      </c>
      <c r="C439" s="108"/>
      <c r="D439" s="153" t="s">
        <v>182</v>
      </c>
    </row>
    <row r="440" spans="1:4" ht="15.75" x14ac:dyDescent="0.25">
      <c r="A440" s="178" t="s">
        <v>183</v>
      </c>
      <c r="B440" s="74">
        <v>710.9</v>
      </c>
      <c r="C440" s="108"/>
      <c r="D440" s="149" t="s">
        <v>184</v>
      </c>
    </row>
    <row r="441" spans="1:4" ht="15.75" x14ac:dyDescent="0.25">
      <c r="A441" s="176" t="s">
        <v>185</v>
      </c>
      <c r="B441" s="74">
        <f>B442+B443+B444</f>
        <v>4904.8999999999996</v>
      </c>
      <c r="C441" s="108"/>
      <c r="D441" s="177" t="s">
        <v>186</v>
      </c>
    </row>
    <row r="442" spans="1:4" ht="15.75" x14ac:dyDescent="0.25">
      <c r="A442" s="179" t="s">
        <v>187</v>
      </c>
      <c r="B442" s="74">
        <v>0</v>
      </c>
      <c r="C442" s="108"/>
      <c r="D442" s="149" t="s">
        <v>188</v>
      </c>
    </row>
    <row r="443" spans="1:4" ht="15.75" x14ac:dyDescent="0.25">
      <c r="A443" s="179" t="s">
        <v>189</v>
      </c>
      <c r="B443" s="74">
        <v>0</v>
      </c>
      <c r="C443" s="108"/>
      <c r="D443" s="149" t="s">
        <v>190</v>
      </c>
    </row>
    <row r="444" spans="1:4" ht="31.5" x14ac:dyDescent="0.25">
      <c r="A444" s="135" t="s">
        <v>227</v>
      </c>
      <c r="B444" s="74">
        <v>4904.8999999999996</v>
      </c>
      <c r="C444" s="108"/>
      <c r="D444" s="180" t="s">
        <v>228</v>
      </c>
    </row>
    <row r="445" spans="1:4" ht="15.75" x14ac:dyDescent="0.25">
      <c r="A445" s="176" t="s">
        <v>193</v>
      </c>
      <c r="B445" s="74">
        <v>0</v>
      </c>
      <c r="C445" s="108"/>
      <c r="D445" s="177" t="s">
        <v>194</v>
      </c>
    </row>
    <row r="446" spans="1:4" ht="32.25" thickBot="1" x14ac:dyDescent="0.3">
      <c r="A446" s="64" t="s">
        <v>195</v>
      </c>
      <c r="B446" s="98">
        <f>B395-(B342+B392)</f>
        <v>-5805.2000000000016</v>
      </c>
      <c r="C446" s="138"/>
      <c r="D446" s="65" t="s">
        <v>196</v>
      </c>
    </row>
    <row r="447" spans="1:4" ht="31.5" customHeight="1" x14ac:dyDescent="0.2">
      <c r="A447" s="209" t="s">
        <v>229</v>
      </c>
      <c r="B447" s="209"/>
      <c r="C447" s="210" t="s">
        <v>217</v>
      </c>
      <c r="D447" s="210"/>
    </row>
    <row r="450" spans="1:4" ht="18" x14ac:dyDescent="0.25">
      <c r="A450" s="205" t="s">
        <v>238</v>
      </c>
      <c r="B450" s="205"/>
      <c r="C450" s="205"/>
      <c r="D450" s="205"/>
    </row>
    <row r="451" spans="1:4" ht="18" x14ac:dyDescent="0.25">
      <c r="A451" s="206" t="s">
        <v>239</v>
      </c>
      <c r="B451" s="206"/>
      <c r="C451" s="206"/>
      <c r="D451" s="206"/>
    </row>
    <row r="452" spans="1:4" ht="19.5" thickBot="1" x14ac:dyDescent="0.35">
      <c r="A452" s="139" t="s">
        <v>2</v>
      </c>
      <c r="B452" s="203"/>
      <c r="C452" s="204"/>
      <c r="D452" s="140" t="s">
        <v>201</v>
      </c>
    </row>
    <row r="453" spans="1:4" ht="18.75" x14ac:dyDescent="0.3">
      <c r="A453" s="70" t="s">
        <v>3</v>
      </c>
      <c r="B453" s="141" t="s">
        <v>4</v>
      </c>
      <c r="C453" s="141" t="s">
        <v>5</v>
      </c>
      <c r="D453" s="142" t="s">
        <v>6</v>
      </c>
    </row>
    <row r="454" spans="1:4" ht="15.75" x14ac:dyDescent="0.25">
      <c r="A454" s="73" t="s">
        <v>7</v>
      </c>
      <c r="B454" s="74">
        <f>B455+B475+B478+B485</f>
        <v>35269.587023060012</v>
      </c>
      <c r="C454" s="7"/>
      <c r="D454" s="144" t="s">
        <v>8</v>
      </c>
    </row>
    <row r="455" spans="1:4" ht="15.75" x14ac:dyDescent="0.25">
      <c r="A455" s="77" t="s">
        <v>9</v>
      </c>
      <c r="B455" s="74">
        <f>B456-B464</f>
        <v>48384.287023060009</v>
      </c>
      <c r="C455" s="7"/>
      <c r="D455" s="147" t="s">
        <v>10</v>
      </c>
    </row>
    <row r="456" spans="1:4" ht="15.75" x14ac:dyDescent="0.25">
      <c r="A456" s="80" t="s">
        <v>11</v>
      </c>
      <c r="B456" s="74">
        <f>B457+B460+B463</f>
        <v>87259.987023060006</v>
      </c>
      <c r="C456" s="7"/>
      <c r="D456" s="149" t="s">
        <v>12</v>
      </c>
    </row>
    <row r="457" spans="1:4" ht="15.75" x14ac:dyDescent="0.25">
      <c r="A457" s="83" t="s">
        <v>13</v>
      </c>
      <c r="B457" s="74">
        <f>B458+B459</f>
        <v>85798.687023060003</v>
      </c>
      <c r="C457" s="7"/>
      <c r="D457" s="150" t="s">
        <v>14</v>
      </c>
    </row>
    <row r="458" spans="1:4" ht="15.75" x14ac:dyDescent="0.25">
      <c r="A458" s="83" t="s">
        <v>15</v>
      </c>
      <c r="B458" s="7">
        <v>85798.687023060003</v>
      </c>
      <c r="C458" s="7"/>
      <c r="D458" s="150" t="s">
        <v>16</v>
      </c>
    </row>
    <row r="459" spans="1:4" ht="15.75" x14ac:dyDescent="0.25">
      <c r="A459" s="83" t="s">
        <v>17</v>
      </c>
      <c r="B459" s="7">
        <v>0</v>
      </c>
      <c r="C459" s="7"/>
      <c r="D459" s="150" t="s">
        <v>18</v>
      </c>
    </row>
    <row r="460" spans="1:4" ht="15.75" x14ac:dyDescent="0.25">
      <c r="A460" s="83" t="s">
        <v>19</v>
      </c>
      <c r="B460" s="74">
        <f>B461+B462</f>
        <v>436</v>
      </c>
      <c r="C460" s="7"/>
      <c r="D460" s="150" t="s">
        <v>20</v>
      </c>
    </row>
    <row r="461" spans="1:4" ht="15.75" x14ac:dyDescent="0.25">
      <c r="A461" s="83" t="s">
        <v>21</v>
      </c>
      <c r="B461" s="7">
        <v>341.6</v>
      </c>
      <c r="C461" s="7"/>
      <c r="D461" s="150" t="s">
        <v>22</v>
      </c>
    </row>
    <row r="462" spans="1:4" ht="15.75" x14ac:dyDescent="0.25">
      <c r="A462" s="83" t="s">
        <v>17</v>
      </c>
      <c r="B462" s="7">
        <v>94.4</v>
      </c>
      <c r="C462" s="7"/>
      <c r="D462" s="150" t="s">
        <v>18</v>
      </c>
    </row>
    <row r="463" spans="1:4" ht="15.75" x14ac:dyDescent="0.25">
      <c r="A463" s="85" t="s">
        <v>23</v>
      </c>
      <c r="B463" s="7">
        <v>1025.3</v>
      </c>
      <c r="C463" s="7"/>
      <c r="D463" s="150" t="s">
        <v>24</v>
      </c>
    </row>
    <row r="464" spans="1:4" ht="15.75" x14ac:dyDescent="0.25">
      <c r="A464" s="80" t="s">
        <v>25</v>
      </c>
      <c r="B464" s="74">
        <f>B465+B471</f>
        <v>38875.699999999997</v>
      </c>
      <c r="C464" s="74">
        <f t="shared" ref="C464" si="3">C465+C471</f>
        <v>45736.2</v>
      </c>
      <c r="D464" s="149" t="s">
        <v>26</v>
      </c>
    </row>
    <row r="465" spans="1:4" ht="15.75" x14ac:dyDescent="0.25">
      <c r="A465" s="86" t="s">
        <v>27</v>
      </c>
      <c r="B465" s="74">
        <f>B466+B467+B468+B469+B470</f>
        <v>6274.7999999999993</v>
      </c>
      <c r="C465" s="74">
        <f t="shared" ref="C465" si="4">C466+C467+C468+C469+C470</f>
        <v>7382.1999999999989</v>
      </c>
      <c r="D465" s="147" t="s">
        <v>28</v>
      </c>
    </row>
    <row r="466" spans="1:4" ht="15.75" x14ac:dyDescent="0.25">
      <c r="A466" s="87" t="s">
        <v>29</v>
      </c>
      <c r="B466" s="7">
        <v>2609.6</v>
      </c>
      <c r="C466" s="7">
        <v>3070.1</v>
      </c>
      <c r="D466" s="149" t="s">
        <v>30</v>
      </c>
    </row>
    <row r="467" spans="1:4" ht="15.75" x14ac:dyDescent="0.25">
      <c r="A467" s="87" t="s">
        <v>31</v>
      </c>
      <c r="B467" s="7">
        <v>1220</v>
      </c>
      <c r="C467" s="7">
        <v>1435.1999999999998</v>
      </c>
      <c r="D467" s="149" t="s">
        <v>32</v>
      </c>
    </row>
    <row r="468" spans="1:4" ht="15.75" x14ac:dyDescent="0.25">
      <c r="A468" s="86" t="s">
        <v>33</v>
      </c>
      <c r="B468" s="7">
        <v>2366.1</v>
      </c>
      <c r="C468" s="7">
        <v>2783.8</v>
      </c>
      <c r="D468" s="149" t="s">
        <v>34</v>
      </c>
    </row>
    <row r="469" spans="1:4" ht="15.75" x14ac:dyDescent="0.25">
      <c r="A469" s="86" t="s">
        <v>35</v>
      </c>
      <c r="B469" s="7">
        <v>39.4</v>
      </c>
      <c r="C469" s="7">
        <v>46.4</v>
      </c>
      <c r="D469" s="149" t="s">
        <v>36</v>
      </c>
    </row>
    <row r="470" spans="1:4" ht="15.75" x14ac:dyDescent="0.25">
      <c r="A470" s="86" t="s">
        <v>37</v>
      </c>
      <c r="B470" s="7">
        <v>39.699999999999996</v>
      </c>
      <c r="C470" s="7">
        <v>46.7</v>
      </c>
      <c r="D470" s="149" t="s">
        <v>38</v>
      </c>
    </row>
    <row r="471" spans="1:4" ht="15.75" x14ac:dyDescent="0.25">
      <c r="A471" s="86" t="s">
        <v>39</v>
      </c>
      <c r="B471" s="74">
        <f t="shared" ref="B471:C471" si="5">B472+B473+B474</f>
        <v>32600.9</v>
      </c>
      <c r="C471" s="74">
        <f t="shared" si="5"/>
        <v>38354</v>
      </c>
      <c r="D471" s="147" t="s">
        <v>40</v>
      </c>
    </row>
    <row r="472" spans="1:4" ht="15.75" x14ac:dyDescent="0.25">
      <c r="A472" s="88" t="s">
        <v>41</v>
      </c>
      <c r="B472" s="7">
        <v>8150.3</v>
      </c>
      <c r="C472" s="7">
        <v>9588.5</v>
      </c>
      <c r="D472" s="149" t="s">
        <v>42</v>
      </c>
    </row>
    <row r="473" spans="1:4" ht="15.75" x14ac:dyDescent="0.25">
      <c r="A473" s="88" t="s">
        <v>43</v>
      </c>
      <c r="B473" s="7">
        <v>24450.600000000002</v>
      </c>
      <c r="C473" s="7">
        <v>28765.5</v>
      </c>
      <c r="D473" s="149" t="s">
        <v>44</v>
      </c>
    </row>
    <row r="474" spans="1:4" ht="15.75" x14ac:dyDescent="0.25">
      <c r="A474" s="88" t="s">
        <v>45</v>
      </c>
      <c r="B474" s="7">
        <v>0</v>
      </c>
      <c r="C474" s="7">
        <v>0</v>
      </c>
      <c r="D474" s="149" t="s">
        <v>46</v>
      </c>
    </row>
    <row r="475" spans="1:4" ht="15.75" x14ac:dyDescent="0.25">
      <c r="A475" s="77" t="s">
        <v>47</v>
      </c>
      <c r="B475" s="74">
        <f>B476-B477</f>
        <v>-12429.5</v>
      </c>
      <c r="C475" s="7"/>
      <c r="D475" s="147" t="s">
        <v>48</v>
      </c>
    </row>
    <row r="476" spans="1:4" ht="15.75" x14ac:dyDescent="0.25">
      <c r="A476" s="80" t="s">
        <v>49</v>
      </c>
      <c r="B476" s="7">
        <v>5570.7999999999993</v>
      </c>
      <c r="C476" s="7"/>
      <c r="D476" s="149" t="s">
        <v>50</v>
      </c>
    </row>
    <row r="477" spans="1:4" ht="15.75" x14ac:dyDescent="0.25">
      <c r="A477" s="80" t="s">
        <v>51</v>
      </c>
      <c r="B477" s="7">
        <v>18000.3</v>
      </c>
      <c r="C477" s="7"/>
      <c r="D477" s="152" t="s">
        <v>52</v>
      </c>
    </row>
    <row r="478" spans="1:4" ht="15.75" x14ac:dyDescent="0.25">
      <c r="A478" s="77" t="s">
        <v>53</v>
      </c>
      <c r="B478" s="74">
        <f>B479+B480</f>
        <v>-1754</v>
      </c>
      <c r="C478" s="7"/>
      <c r="D478" s="147" t="s">
        <v>54</v>
      </c>
    </row>
    <row r="479" spans="1:4" ht="15.75" x14ac:dyDescent="0.25">
      <c r="A479" s="90" t="s">
        <v>55</v>
      </c>
      <c r="B479" s="7">
        <v>33.299999999999997</v>
      </c>
      <c r="C479" s="7"/>
      <c r="D479" s="153" t="s">
        <v>56</v>
      </c>
    </row>
    <row r="480" spans="1:4" ht="15.75" x14ac:dyDescent="0.25">
      <c r="A480" s="90" t="s">
        <v>57</v>
      </c>
      <c r="B480" s="74">
        <f>B481-B482</f>
        <v>-1787.3</v>
      </c>
      <c r="C480" s="7"/>
      <c r="D480" s="153" t="s">
        <v>58</v>
      </c>
    </row>
    <row r="481" spans="1:4" ht="15.75" x14ac:dyDescent="0.25">
      <c r="A481" s="92" t="s">
        <v>59</v>
      </c>
      <c r="B481" s="7">
        <v>1109.7</v>
      </c>
      <c r="C481" s="7"/>
      <c r="D481" s="153" t="s">
        <v>60</v>
      </c>
    </row>
    <row r="482" spans="1:4" ht="15.75" x14ac:dyDescent="0.25">
      <c r="A482" s="92" t="s">
        <v>61</v>
      </c>
      <c r="B482" s="74">
        <f t="shared" ref="B482" si="6">B483+B484</f>
        <v>2897</v>
      </c>
      <c r="C482" s="7"/>
      <c r="D482" s="153" t="s">
        <v>62</v>
      </c>
    </row>
    <row r="483" spans="1:4" ht="15.75" x14ac:dyDescent="0.25">
      <c r="A483" s="93" t="s">
        <v>63</v>
      </c>
      <c r="B483" s="7">
        <v>797</v>
      </c>
      <c r="C483" s="7"/>
      <c r="D483" s="154" t="s">
        <v>220</v>
      </c>
    </row>
    <row r="484" spans="1:4" ht="15.75" x14ac:dyDescent="0.25">
      <c r="A484" s="93" t="s">
        <v>65</v>
      </c>
      <c r="B484" s="7">
        <v>2100</v>
      </c>
      <c r="C484" s="7"/>
      <c r="D484" s="154" t="s">
        <v>221</v>
      </c>
    </row>
    <row r="485" spans="1:4" ht="15.75" x14ac:dyDescent="0.25">
      <c r="A485" s="77" t="s">
        <v>67</v>
      </c>
      <c r="B485" s="74">
        <f>B486+B487</f>
        <v>1068.8000000000002</v>
      </c>
      <c r="C485" s="7"/>
      <c r="D485" s="147" t="s">
        <v>68</v>
      </c>
    </row>
    <row r="486" spans="1:4" ht="15.75" x14ac:dyDescent="0.25">
      <c r="A486" s="90" t="s">
        <v>69</v>
      </c>
      <c r="B486" s="7">
        <v>176.5</v>
      </c>
      <c r="C486" s="7"/>
      <c r="D486" s="149" t="s">
        <v>70</v>
      </c>
    </row>
    <row r="487" spans="1:4" ht="15.75" x14ac:dyDescent="0.25">
      <c r="A487" s="90" t="s">
        <v>71</v>
      </c>
      <c r="B487" s="74">
        <f>B488-B491</f>
        <v>892.30000000000018</v>
      </c>
      <c r="C487" s="7"/>
      <c r="D487" s="149" t="s">
        <v>72</v>
      </c>
    </row>
    <row r="488" spans="1:4" ht="15.75" x14ac:dyDescent="0.25">
      <c r="A488" s="92" t="s">
        <v>59</v>
      </c>
      <c r="B488" s="74">
        <f>B489+B490</f>
        <v>1286.6000000000001</v>
      </c>
      <c r="C488" s="7"/>
      <c r="D488" s="149" t="s">
        <v>74</v>
      </c>
    </row>
    <row r="489" spans="1:4" ht="15.75" x14ac:dyDescent="0.25">
      <c r="A489" s="95" t="s">
        <v>206</v>
      </c>
      <c r="B489" s="7">
        <v>1198.7</v>
      </c>
      <c r="C489" s="7"/>
      <c r="D489" s="153" t="s">
        <v>76</v>
      </c>
    </row>
    <row r="490" spans="1:4" ht="15.75" x14ac:dyDescent="0.25">
      <c r="A490" s="95" t="s">
        <v>207</v>
      </c>
      <c r="B490" s="7">
        <v>87.899999999999991</v>
      </c>
      <c r="C490" s="7"/>
      <c r="D490" s="155" t="s">
        <v>78</v>
      </c>
    </row>
    <row r="491" spans="1:4" ht="15.75" x14ac:dyDescent="0.25">
      <c r="A491" s="92" t="s">
        <v>61</v>
      </c>
      <c r="B491" s="74">
        <f>B492+B493</f>
        <v>394.3</v>
      </c>
      <c r="C491" s="7"/>
      <c r="D491" s="149" t="s">
        <v>80</v>
      </c>
    </row>
    <row r="492" spans="1:4" ht="15.75" x14ac:dyDescent="0.25">
      <c r="A492" s="95" t="s">
        <v>206</v>
      </c>
      <c r="B492" s="7">
        <v>9.6999999999999993</v>
      </c>
      <c r="C492" s="7"/>
      <c r="D492" s="153" t="s">
        <v>82</v>
      </c>
    </row>
    <row r="493" spans="1:4" ht="15.75" x14ac:dyDescent="0.25">
      <c r="A493" s="95" t="s">
        <v>207</v>
      </c>
      <c r="B493" s="74">
        <f>B494+B495</f>
        <v>384.6</v>
      </c>
      <c r="C493" s="7"/>
      <c r="D493" s="155" t="s">
        <v>84</v>
      </c>
    </row>
    <row r="494" spans="1:4" ht="15.75" x14ac:dyDescent="0.25">
      <c r="A494" s="88" t="s">
        <v>85</v>
      </c>
      <c r="B494" s="7">
        <v>364.70000000000005</v>
      </c>
      <c r="C494" s="7"/>
      <c r="D494" s="149" t="s">
        <v>86</v>
      </c>
    </row>
    <row r="495" spans="1:4" ht="16.5" thickBot="1" x14ac:dyDescent="0.3">
      <c r="A495" s="182" t="s">
        <v>87</v>
      </c>
      <c r="B495" s="183">
        <v>19.899999999999999</v>
      </c>
      <c r="C495" s="183"/>
      <c r="D495" s="184" t="s">
        <v>88</v>
      </c>
    </row>
    <row r="496" spans="1:4" ht="19.5" hidden="1" thickBot="1" x14ac:dyDescent="0.35">
      <c r="A496" s="185" t="s">
        <v>240</v>
      </c>
      <c r="B496" s="211">
        <v>16.604759087804126</v>
      </c>
      <c r="C496" s="212"/>
      <c r="D496" s="186" t="s">
        <v>241</v>
      </c>
    </row>
    <row r="497" spans="1:4" ht="15" x14ac:dyDescent="0.2">
      <c r="A497" s="158" t="s">
        <v>89</v>
      </c>
      <c r="B497" s="159"/>
      <c r="C497" s="160"/>
      <c r="D497" s="161" t="s">
        <v>90</v>
      </c>
    </row>
    <row r="498" spans="1:4" ht="30" customHeight="1" x14ac:dyDescent="0.2">
      <c r="A498" s="207" t="s">
        <v>242</v>
      </c>
      <c r="B498" s="207"/>
      <c r="C498" s="208" t="s">
        <v>243</v>
      </c>
      <c r="D498" s="208"/>
    </row>
    <row r="499" spans="1:4" ht="15" x14ac:dyDescent="0.2">
      <c r="A499" s="162" t="s">
        <v>224</v>
      </c>
      <c r="B499" s="163"/>
      <c r="C499" s="163"/>
      <c r="D499" s="160" t="s">
        <v>225</v>
      </c>
    </row>
    <row r="500" spans="1:4" ht="18" x14ac:dyDescent="0.25">
      <c r="A500" s="164"/>
      <c r="B500" s="164"/>
      <c r="C500" s="164"/>
      <c r="D500" s="164"/>
    </row>
    <row r="501" spans="1:4" ht="18" x14ac:dyDescent="0.25">
      <c r="A501" s="205" t="s">
        <v>238</v>
      </c>
      <c r="B501" s="205"/>
      <c r="C501" s="205"/>
      <c r="D501" s="205"/>
    </row>
    <row r="502" spans="1:4" ht="18" x14ac:dyDescent="0.25">
      <c r="A502" s="206" t="s">
        <v>239</v>
      </c>
      <c r="B502" s="206"/>
      <c r="C502" s="206"/>
      <c r="D502" s="206"/>
    </row>
    <row r="503" spans="1:4" ht="19.5" thickBot="1" x14ac:dyDescent="0.35">
      <c r="A503" s="139" t="s">
        <v>95</v>
      </c>
      <c r="B503" s="106"/>
      <c r="C503" s="164"/>
      <c r="D503" s="140" t="s">
        <v>201</v>
      </c>
    </row>
    <row r="504" spans="1:4" ht="18.75" x14ac:dyDescent="0.3">
      <c r="A504" s="70" t="s">
        <v>3</v>
      </c>
      <c r="B504" s="141" t="s">
        <v>4</v>
      </c>
      <c r="C504" s="141" t="s">
        <v>5</v>
      </c>
      <c r="D504" s="165" t="s">
        <v>96</v>
      </c>
    </row>
    <row r="505" spans="1:4" ht="15.75" x14ac:dyDescent="0.25">
      <c r="A505" s="73" t="s">
        <v>97</v>
      </c>
      <c r="B505" s="74">
        <f>B506-B507</f>
        <v>-5.8</v>
      </c>
      <c r="C505" s="108"/>
      <c r="D505" s="144" t="s">
        <v>98</v>
      </c>
    </row>
    <row r="506" spans="1:4" ht="15.75" x14ac:dyDescent="0.25">
      <c r="A506" s="109" t="s">
        <v>99</v>
      </c>
      <c r="B506" s="74">
        <v>0.7</v>
      </c>
      <c r="C506" s="108"/>
      <c r="D506" s="149" t="s">
        <v>100</v>
      </c>
    </row>
    <row r="507" spans="1:4" ht="15.75" x14ac:dyDescent="0.25">
      <c r="A507" s="109" t="s">
        <v>101</v>
      </c>
      <c r="B507" s="74">
        <v>6.5</v>
      </c>
      <c r="C507" s="108"/>
      <c r="D507" s="152" t="s">
        <v>102</v>
      </c>
    </row>
    <row r="508" spans="1:4" ht="15.75" x14ac:dyDescent="0.25">
      <c r="A508" s="187" t="s">
        <v>103</v>
      </c>
      <c r="B508" s="74">
        <f>B509+B512+B527+B543</f>
        <v>22302.507011719998</v>
      </c>
      <c r="C508" s="108"/>
      <c r="D508" s="144" t="s">
        <v>104</v>
      </c>
    </row>
    <row r="509" spans="1:4" ht="15.75" x14ac:dyDescent="0.25">
      <c r="A509" s="188" t="s">
        <v>105</v>
      </c>
      <c r="B509" s="74">
        <f>B510-B511</f>
        <v>5073.54</v>
      </c>
      <c r="C509" s="108"/>
      <c r="D509" s="147" t="s">
        <v>106</v>
      </c>
    </row>
    <row r="510" spans="1:4" ht="15.75" x14ac:dyDescent="0.25">
      <c r="A510" s="109" t="s">
        <v>107</v>
      </c>
      <c r="B510" s="74">
        <v>188.4</v>
      </c>
      <c r="C510" s="108"/>
      <c r="D510" s="147" t="s">
        <v>108</v>
      </c>
    </row>
    <row r="511" spans="1:4" ht="15.75" x14ac:dyDescent="0.25">
      <c r="A511" s="109" t="s">
        <v>109</v>
      </c>
      <c r="B511" s="74">
        <v>-4885.1400000000003</v>
      </c>
      <c r="C511" s="108"/>
      <c r="D511" s="147" t="s">
        <v>110</v>
      </c>
    </row>
    <row r="512" spans="1:4" ht="15.75" x14ac:dyDescent="0.25">
      <c r="A512" s="188" t="s">
        <v>111</v>
      </c>
      <c r="B512" s="74">
        <f>B513-B520</f>
        <v>-21.800000000000363</v>
      </c>
      <c r="C512" s="113"/>
      <c r="D512" s="147" t="s">
        <v>112</v>
      </c>
    </row>
    <row r="513" spans="1:4" ht="15.75" x14ac:dyDescent="0.25">
      <c r="A513" s="166" t="s">
        <v>113</v>
      </c>
      <c r="B513" s="74">
        <f>B514+B517</f>
        <v>-12.600000000000364</v>
      </c>
      <c r="C513" s="113"/>
      <c r="D513" s="147" t="s">
        <v>114</v>
      </c>
    </row>
    <row r="514" spans="1:4" ht="15.75" x14ac:dyDescent="0.25">
      <c r="A514" s="188" t="s">
        <v>115</v>
      </c>
      <c r="B514" s="74">
        <f>B515-B516</f>
        <v>-14.100000000000364</v>
      </c>
      <c r="C514" s="108"/>
      <c r="D514" s="147" t="s">
        <v>116</v>
      </c>
    </row>
    <row r="515" spans="1:4" ht="15.75" x14ac:dyDescent="0.25">
      <c r="A515" s="111" t="s">
        <v>117</v>
      </c>
      <c r="B515" s="112">
        <v>5144.8999999999996</v>
      </c>
      <c r="C515" s="108"/>
      <c r="D515" s="147" t="s">
        <v>118</v>
      </c>
    </row>
    <row r="516" spans="1:4" ht="15.75" x14ac:dyDescent="0.25">
      <c r="A516" s="111" t="s">
        <v>119</v>
      </c>
      <c r="B516" s="112">
        <v>5159</v>
      </c>
      <c r="C516" s="113"/>
      <c r="D516" s="147" t="s">
        <v>120</v>
      </c>
    </row>
    <row r="517" spans="1:4" ht="15.75" x14ac:dyDescent="0.25">
      <c r="A517" s="188" t="s">
        <v>121</v>
      </c>
      <c r="B517" s="74">
        <f>B518-B519</f>
        <v>1.4999999999999998</v>
      </c>
      <c r="C517" s="108"/>
      <c r="D517" s="147" t="s">
        <v>122</v>
      </c>
    </row>
    <row r="518" spans="1:4" ht="15.75" x14ac:dyDescent="0.25">
      <c r="A518" s="111" t="s">
        <v>123</v>
      </c>
      <c r="B518" s="112">
        <v>1.7999999999999998</v>
      </c>
      <c r="C518" s="108"/>
      <c r="D518" s="147" t="s">
        <v>118</v>
      </c>
    </row>
    <row r="519" spans="1:4" ht="15.75" x14ac:dyDescent="0.25">
      <c r="A519" s="111" t="s">
        <v>124</v>
      </c>
      <c r="B519" s="112">
        <v>0.3</v>
      </c>
      <c r="C519" s="113"/>
      <c r="D519" s="147" t="s">
        <v>120</v>
      </c>
    </row>
    <row r="520" spans="1:4" ht="15.75" x14ac:dyDescent="0.25">
      <c r="A520" s="166" t="s">
        <v>125</v>
      </c>
      <c r="B520" s="74">
        <f>B521+B524</f>
        <v>9.1999999999999993</v>
      </c>
      <c r="C520" s="113"/>
      <c r="D520" s="152" t="s">
        <v>126</v>
      </c>
    </row>
    <row r="521" spans="1:4" ht="15.75" x14ac:dyDescent="0.25">
      <c r="A521" s="167" t="s">
        <v>127</v>
      </c>
      <c r="B521" s="74">
        <f>B522-B523</f>
        <v>0</v>
      </c>
      <c r="C521" s="113"/>
      <c r="D521" s="147" t="s">
        <v>116</v>
      </c>
    </row>
    <row r="522" spans="1:4" ht="15.75" x14ac:dyDescent="0.25">
      <c r="A522" s="111" t="s">
        <v>128</v>
      </c>
      <c r="B522" s="112">
        <v>0</v>
      </c>
      <c r="C522" s="113"/>
      <c r="D522" s="147" t="s">
        <v>118</v>
      </c>
    </row>
    <row r="523" spans="1:4" ht="15.75" x14ac:dyDescent="0.25">
      <c r="A523" s="111" t="s">
        <v>124</v>
      </c>
      <c r="B523" s="112">
        <v>0</v>
      </c>
      <c r="C523" s="113"/>
      <c r="D523" s="147" t="s">
        <v>120</v>
      </c>
    </row>
    <row r="524" spans="1:4" ht="15.75" x14ac:dyDescent="0.25">
      <c r="A524" s="115" t="s">
        <v>129</v>
      </c>
      <c r="B524" s="74">
        <f>B525-B526</f>
        <v>9.1999999999999993</v>
      </c>
      <c r="C524" s="113"/>
      <c r="D524" s="147" t="s">
        <v>122</v>
      </c>
    </row>
    <row r="525" spans="1:4" ht="15.75" x14ac:dyDescent="0.25">
      <c r="A525" s="111" t="s">
        <v>128</v>
      </c>
      <c r="B525" s="112">
        <v>11.299999999999999</v>
      </c>
      <c r="C525" s="113"/>
      <c r="D525" s="147" t="s">
        <v>130</v>
      </c>
    </row>
    <row r="526" spans="1:4" ht="15.75" x14ac:dyDescent="0.25">
      <c r="A526" s="111" t="s">
        <v>131</v>
      </c>
      <c r="B526" s="112">
        <v>2.0999999999999996</v>
      </c>
      <c r="C526" s="113"/>
      <c r="D526" s="147" t="s">
        <v>132</v>
      </c>
    </row>
    <row r="527" spans="1:4" ht="15.75" x14ac:dyDescent="0.25">
      <c r="A527" s="188" t="s">
        <v>133</v>
      </c>
      <c r="B527" s="74">
        <f t="shared" ref="B527" si="7">B528+B539+B542</f>
        <v>10654.96701172</v>
      </c>
      <c r="C527" s="108"/>
      <c r="D527" s="147" t="s">
        <v>134</v>
      </c>
    </row>
    <row r="528" spans="1:4" ht="15.75" x14ac:dyDescent="0.25">
      <c r="A528" s="189" t="s">
        <v>135</v>
      </c>
      <c r="B528" s="74">
        <f>B529-B534</f>
        <v>7649.9670117200003</v>
      </c>
      <c r="C528" s="108"/>
      <c r="D528" s="149" t="s">
        <v>136</v>
      </c>
    </row>
    <row r="529" spans="1:4" ht="15.75" x14ac:dyDescent="0.25">
      <c r="A529" s="166" t="s">
        <v>137</v>
      </c>
      <c r="B529" s="74">
        <f>B530+B531+B532+B533</f>
        <v>8661</v>
      </c>
      <c r="C529" s="108"/>
      <c r="D529" s="147" t="s">
        <v>138</v>
      </c>
    </row>
    <row r="530" spans="1:4" ht="15.75" x14ac:dyDescent="0.25">
      <c r="A530" s="168" t="s">
        <v>139</v>
      </c>
      <c r="B530" s="74">
        <v>0</v>
      </c>
      <c r="C530" s="108"/>
      <c r="D530" s="147" t="s">
        <v>140</v>
      </c>
    </row>
    <row r="531" spans="1:4" ht="15.75" x14ac:dyDescent="0.25">
      <c r="A531" s="118" t="s">
        <v>141</v>
      </c>
      <c r="B531" s="169">
        <v>8668.2999999999993</v>
      </c>
      <c r="C531" s="108"/>
      <c r="D531" s="147" t="s">
        <v>142</v>
      </c>
    </row>
    <row r="532" spans="1:4" ht="15.75" x14ac:dyDescent="0.25">
      <c r="A532" s="168" t="s">
        <v>143</v>
      </c>
      <c r="B532" s="74">
        <v>-54.399999999999636</v>
      </c>
      <c r="C532" s="108"/>
      <c r="D532" s="147" t="s">
        <v>144</v>
      </c>
    </row>
    <row r="533" spans="1:4" ht="15.75" x14ac:dyDescent="0.25">
      <c r="A533" s="168" t="s">
        <v>145</v>
      </c>
      <c r="B533" s="74">
        <v>47.099999999999994</v>
      </c>
      <c r="C533" s="108"/>
      <c r="D533" s="147" t="s">
        <v>146</v>
      </c>
    </row>
    <row r="534" spans="1:4" ht="15.75" x14ac:dyDescent="0.25">
      <c r="A534" s="166" t="s">
        <v>125</v>
      </c>
      <c r="B534" s="74">
        <f>B535+B536+B537+B538</f>
        <v>1011.0329882799999</v>
      </c>
      <c r="C534" s="108"/>
      <c r="D534" s="152" t="s">
        <v>147</v>
      </c>
    </row>
    <row r="535" spans="1:4" ht="15.75" x14ac:dyDescent="0.25">
      <c r="A535" s="170" t="s">
        <v>148</v>
      </c>
      <c r="B535" s="120">
        <v>44.532988279999955</v>
      </c>
      <c r="C535" s="108"/>
      <c r="D535" s="147" t="s">
        <v>149</v>
      </c>
    </row>
    <row r="536" spans="1:4" ht="15.75" x14ac:dyDescent="0.25">
      <c r="A536" s="168" t="s">
        <v>150</v>
      </c>
      <c r="B536" s="120">
        <v>2037.3</v>
      </c>
      <c r="C536" s="108"/>
      <c r="D536" s="154" t="s">
        <v>151</v>
      </c>
    </row>
    <row r="537" spans="1:4" ht="15.75" x14ac:dyDescent="0.25">
      <c r="A537" s="168" t="s">
        <v>152</v>
      </c>
      <c r="B537" s="120">
        <v>-1070.8</v>
      </c>
      <c r="C537" s="108"/>
      <c r="D537" s="154" t="s">
        <v>153</v>
      </c>
    </row>
    <row r="538" spans="1:4" ht="15.75" x14ac:dyDescent="0.25">
      <c r="A538" s="168" t="s">
        <v>143</v>
      </c>
      <c r="B538" s="74">
        <v>0</v>
      </c>
      <c r="C538" s="108"/>
      <c r="D538" s="147" t="s">
        <v>144</v>
      </c>
    </row>
    <row r="539" spans="1:4" ht="30.75" x14ac:dyDescent="0.25">
      <c r="A539" s="190" t="s">
        <v>154</v>
      </c>
      <c r="B539" s="74">
        <f>B540-B541</f>
        <v>3448</v>
      </c>
      <c r="C539" s="108"/>
      <c r="D539" s="171" t="s">
        <v>226</v>
      </c>
    </row>
    <row r="540" spans="1:4" ht="15.75" x14ac:dyDescent="0.25">
      <c r="A540" s="166" t="s">
        <v>156</v>
      </c>
      <c r="B540" s="74">
        <v>3774</v>
      </c>
      <c r="C540" s="108"/>
      <c r="D540" s="149" t="s">
        <v>157</v>
      </c>
    </row>
    <row r="541" spans="1:4" ht="15.75" x14ac:dyDescent="0.25">
      <c r="A541" s="166" t="s">
        <v>158</v>
      </c>
      <c r="B541" s="74">
        <v>326</v>
      </c>
      <c r="C541" s="108"/>
      <c r="D541" s="149" t="s">
        <v>159</v>
      </c>
    </row>
    <row r="542" spans="1:4" ht="15.75" x14ac:dyDescent="0.25">
      <c r="A542" s="191" t="s">
        <v>160</v>
      </c>
      <c r="B542" s="74">
        <v>-443</v>
      </c>
      <c r="C542" s="108"/>
      <c r="D542" s="149" t="s">
        <v>162</v>
      </c>
    </row>
    <row r="543" spans="1:4" ht="15.75" x14ac:dyDescent="0.25">
      <c r="A543" s="192" t="s">
        <v>163</v>
      </c>
      <c r="B543" s="74">
        <f>B546</f>
        <v>6595.7999999999984</v>
      </c>
      <c r="C543" s="108"/>
      <c r="D543" s="147" t="s">
        <v>164</v>
      </c>
    </row>
    <row r="544" spans="1:4" ht="15.75" x14ac:dyDescent="0.25">
      <c r="A544" s="172" t="s">
        <v>165</v>
      </c>
      <c r="B544" s="74">
        <f>B545</f>
        <v>6595.7999999999984</v>
      </c>
      <c r="C544" s="108"/>
      <c r="D544" s="147" t="s">
        <v>166</v>
      </c>
    </row>
    <row r="545" spans="1:4" ht="15.75" x14ac:dyDescent="0.25">
      <c r="A545" s="173" t="s">
        <v>167</v>
      </c>
      <c r="B545" s="74">
        <f>B546</f>
        <v>6595.7999999999984</v>
      </c>
      <c r="C545" s="108"/>
      <c r="D545" s="147" t="s">
        <v>168</v>
      </c>
    </row>
    <row r="546" spans="1:4" ht="15.75" x14ac:dyDescent="0.25">
      <c r="A546" s="173" t="s">
        <v>169</v>
      </c>
      <c r="B546" s="74">
        <f>B547+B548+B549+B550</f>
        <v>6595.7999999999984</v>
      </c>
      <c r="C546" s="108"/>
      <c r="D546" s="147" t="s">
        <v>170</v>
      </c>
    </row>
    <row r="547" spans="1:4" ht="15.75" x14ac:dyDescent="0.25">
      <c r="A547" s="174" t="s">
        <v>171</v>
      </c>
      <c r="B547" s="129">
        <v>246.3</v>
      </c>
      <c r="C547" s="108"/>
      <c r="D547" s="175" t="s">
        <v>172</v>
      </c>
    </row>
    <row r="548" spans="1:4" ht="15.75" x14ac:dyDescent="0.25">
      <c r="A548" s="174" t="s">
        <v>173</v>
      </c>
      <c r="B548" s="129">
        <v>-2.5999999999999996</v>
      </c>
      <c r="C548" s="108"/>
      <c r="D548" s="175" t="s">
        <v>174</v>
      </c>
    </row>
    <row r="549" spans="1:4" ht="15.75" x14ac:dyDescent="0.25">
      <c r="A549" s="174" t="s">
        <v>175</v>
      </c>
      <c r="B549" s="129">
        <v>0</v>
      </c>
      <c r="C549" s="108"/>
      <c r="D549" s="175" t="s">
        <v>176</v>
      </c>
    </row>
    <row r="550" spans="1:4" ht="15.75" x14ac:dyDescent="0.25">
      <c r="A550" s="174" t="s">
        <v>177</v>
      </c>
      <c r="B550" s="129">
        <v>6352.0999999999985</v>
      </c>
      <c r="C550" s="108"/>
      <c r="D550" s="175" t="s">
        <v>178</v>
      </c>
    </row>
    <row r="551" spans="1:4" ht="15.75" x14ac:dyDescent="0.25">
      <c r="A551" s="176" t="s">
        <v>179</v>
      </c>
      <c r="B551" s="74">
        <f>B552+B553</f>
        <v>-7242.1</v>
      </c>
      <c r="C551" s="108"/>
      <c r="D551" s="177" t="s">
        <v>180</v>
      </c>
    </row>
    <row r="552" spans="1:4" ht="15.75" x14ac:dyDescent="0.25">
      <c r="A552" s="178" t="s">
        <v>181</v>
      </c>
      <c r="B552" s="74">
        <v>-8818.5</v>
      </c>
      <c r="C552" s="108"/>
      <c r="D552" s="153" t="s">
        <v>182</v>
      </c>
    </row>
    <row r="553" spans="1:4" ht="15.75" x14ac:dyDescent="0.25">
      <c r="A553" s="178" t="s">
        <v>183</v>
      </c>
      <c r="B553" s="74">
        <v>1576.4</v>
      </c>
      <c r="C553" s="108"/>
      <c r="D553" s="149" t="s">
        <v>184</v>
      </c>
    </row>
    <row r="554" spans="1:4" ht="15.75" x14ac:dyDescent="0.25">
      <c r="A554" s="176" t="s">
        <v>185</v>
      </c>
      <c r="B554" s="74">
        <f>B555+B556+B557</f>
        <v>13594.199999999999</v>
      </c>
      <c r="C554" s="108"/>
      <c r="D554" s="177" t="s">
        <v>186</v>
      </c>
    </row>
    <row r="555" spans="1:4" ht="15.75" x14ac:dyDescent="0.25">
      <c r="A555" s="179" t="s">
        <v>187</v>
      </c>
      <c r="B555" s="74">
        <v>0</v>
      </c>
      <c r="C555" s="108"/>
      <c r="D555" s="149" t="s">
        <v>188</v>
      </c>
    </row>
    <row r="556" spans="1:4" ht="15.75" x14ac:dyDescent="0.25">
      <c r="A556" s="179" t="s">
        <v>189</v>
      </c>
      <c r="B556" s="74">
        <v>0</v>
      </c>
      <c r="C556" s="108"/>
      <c r="D556" s="149" t="s">
        <v>190</v>
      </c>
    </row>
    <row r="557" spans="1:4" ht="31.5" x14ac:dyDescent="0.25">
      <c r="A557" s="135" t="s">
        <v>227</v>
      </c>
      <c r="B557" s="74">
        <v>13594.199999999999</v>
      </c>
      <c r="C557" s="108"/>
      <c r="D557" s="180" t="s">
        <v>228</v>
      </c>
    </row>
    <row r="558" spans="1:4" ht="15.75" x14ac:dyDescent="0.25">
      <c r="A558" s="176" t="s">
        <v>193</v>
      </c>
      <c r="B558" s="74">
        <v>0</v>
      </c>
      <c r="C558" s="108"/>
      <c r="D558" s="177" t="s">
        <v>194</v>
      </c>
    </row>
    <row r="559" spans="1:4" ht="32.25" thickBot="1" x14ac:dyDescent="0.3">
      <c r="A559" s="64" t="s">
        <v>195</v>
      </c>
      <c r="B559" s="98">
        <f>B508-(B454+B505)</f>
        <v>-12961.280011340012</v>
      </c>
      <c r="C559" s="138"/>
      <c r="D559" s="65" t="s">
        <v>196</v>
      </c>
    </row>
    <row r="560" spans="1:4" ht="39.75" customHeight="1" x14ac:dyDescent="0.2">
      <c r="A560" s="209" t="s">
        <v>229</v>
      </c>
      <c r="B560" s="209"/>
      <c r="C560" s="210" t="s">
        <v>217</v>
      </c>
      <c r="D560" s="210"/>
    </row>
  </sheetData>
  <mergeCells count="41">
    <mergeCell ref="A501:D501"/>
    <mergeCell ref="A502:D502"/>
    <mergeCell ref="A560:B560"/>
    <mergeCell ref="C560:D560"/>
    <mergeCell ref="A450:D450"/>
    <mergeCell ref="A451:D451"/>
    <mergeCell ref="B452:C452"/>
    <mergeCell ref="B496:C496"/>
    <mergeCell ref="A498:B498"/>
    <mergeCell ref="C498:D498"/>
    <mergeCell ref="A385:B385"/>
    <mergeCell ref="C385:D385"/>
    <mergeCell ref="A388:D388"/>
    <mergeCell ref="A389:D389"/>
    <mergeCell ref="A447:B447"/>
    <mergeCell ref="C447:D447"/>
    <mergeCell ref="B340:C340"/>
    <mergeCell ref="A226:D226"/>
    <mergeCell ref="A227:D227"/>
    <mergeCell ref="B228:C228"/>
    <mergeCell ref="A273:B273"/>
    <mergeCell ref="C273:D273"/>
    <mergeCell ref="A276:D276"/>
    <mergeCell ref="A277:D277"/>
    <mergeCell ref="A335:B335"/>
    <mergeCell ref="C335:D335"/>
    <mergeCell ref="A338:D338"/>
    <mergeCell ref="A339:D339"/>
    <mergeCell ref="A222:B222"/>
    <mergeCell ref="C222:D222"/>
    <mergeCell ref="A1:D1"/>
    <mergeCell ref="A2:D2"/>
    <mergeCell ref="B3:C3"/>
    <mergeCell ref="A50:D50"/>
    <mergeCell ref="A51:D51"/>
    <mergeCell ref="B52:C52"/>
    <mergeCell ref="A113:D113"/>
    <mergeCell ref="A114:D114"/>
    <mergeCell ref="B115:C115"/>
    <mergeCell ref="A163:D163"/>
    <mergeCell ref="A164:D164"/>
  </mergeCells>
  <printOptions horizontalCentered="1" verticalCentere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qi 2018</vt:lpstr>
      <vt:lpstr>'qi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Layla Shahatha</cp:lastModifiedBy>
  <cp:lastPrinted>2019-04-18T08:33:49Z</cp:lastPrinted>
  <dcterms:created xsi:type="dcterms:W3CDTF">2019-04-18T07:24:36Z</dcterms:created>
  <dcterms:modified xsi:type="dcterms:W3CDTF">2019-04-25T09:51:01Z</dcterms:modified>
</cp:coreProperties>
</file>