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'Sheet1'!$A$1:$O$38</definedName>
  </definedNames>
  <calcPr fullCalcOnLoad="1"/>
</workbook>
</file>

<file path=xl/sharedStrings.xml><?xml version="1.0" encoding="utf-8"?>
<sst xmlns="http://schemas.openxmlformats.org/spreadsheetml/2006/main" count="109" uniqueCount="86">
  <si>
    <t>رقـــم</t>
  </si>
  <si>
    <t>تـاريــخ</t>
  </si>
  <si>
    <t>مبـلـغ</t>
  </si>
  <si>
    <t>مــدة</t>
  </si>
  <si>
    <t>عـــدد</t>
  </si>
  <si>
    <t>عــدد</t>
  </si>
  <si>
    <t>مجمـوع العطاءات</t>
  </si>
  <si>
    <t>مجموع مبالـغ</t>
  </si>
  <si>
    <t>نسبة</t>
  </si>
  <si>
    <t>مـدى</t>
  </si>
  <si>
    <t xml:space="preserve">المبلغ </t>
  </si>
  <si>
    <t>المبلغ</t>
  </si>
  <si>
    <t>المـزاد</t>
  </si>
  <si>
    <t>المــزاد</t>
  </si>
  <si>
    <t>الاصدارية</t>
  </si>
  <si>
    <t>الحوالـة</t>
  </si>
  <si>
    <t>الاستحقاق</t>
  </si>
  <si>
    <t>المزايديـن</t>
  </si>
  <si>
    <t>التنافسيـة المقبولة</t>
  </si>
  <si>
    <t>العطاءات</t>
  </si>
  <si>
    <t>الغطاء</t>
  </si>
  <si>
    <t>المدفوع</t>
  </si>
  <si>
    <t>المباع</t>
  </si>
  <si>
    <t>الفائزيــن</t>
  </si>
  <si>
    <t>التنافسية الممنوحة</t>
  </si>
  <si>
    <t>No.of</t>
  </si>
  <si>
    <t>Date of</t>
  </si>
  <si>
    <t>Issue</t>
  </si>
  <si>
    <t>Term of</t>
  </si>
  <si>
    <t>Maturity</t>
  </si>
  <si>
    <t xml:space="preserve">Number </t>
  </si>
  <si>
    <t>winning</t>
  </si>
  <si>
    <t>Total valid</t>
  </si>
  <si>
    <t xml:space="preserve">Total </t>
  </si>
  <si>
    <t>cover</t>
  </si>
  <si>
    <t xml:space="preserve">Bid rang </t>
  </si>
  <si>
    <t>cut off</t>
  </si>
  <si>
    <t xml:space="preserve">Amount </t>
  </si>
  <si>
    <t>Auction</t>
  </si>
  <si>
    <t>security</t>
  </si>
  <si>
    <t>Date</t>
  </si>
  <si>
    <t>competitive</t>
  </si>
  <si>
    <t>Bidders</t>
  </si>
  <si>
    <t>Ratio</t>
  </si>
  <si>
    <t>yields</t>
  </si>
  <si>
    <t>Payment</t>
  </si>
  <si>
    <t>sold</t>
  </si>
  <si>
    <t>(in days)</t>
  </si>
  <si>
    <t>Bids</t>
  </si>
  <si>
    <t xml:space="preserve">Awarded </t>
  </si>
  <si>
    <t>Due</t>
  </si>
  <si>
    <t>ICD101</t>
  </si>
  <si>
    <t>0.70%-0.70%</t>
  </si>
  <si>
    <t xml:space="preserve">مبلغ العائد </t>
  </si>
  <si>
    <t>Morabaha return</t>
  </si>
  <si>
    <t xml:space="preserve">مجموع مبالغ المزادات </t>
  </si>
  <si>
    <t>القائمة</t>
  </si>
  <si>
    <t xml:space="preserve">Accumelated amount </t>
  </si>
  <si>
    <t>for all auctions</t>
  </si>
  <si>
    <t>ICD102</t>
  </si>
  <si>
    <t>ICD103</t>
  </si>
  <si>
    <t>ICD104</t>
  </si>
  <si>
    <t>ICD105</t>
  </si>
  <si>
    <t>ICD106</t>
  </si>
  <si>
    <t>ICD107</t>
  </si>
  <si>
    <t>ICD108</t>
  </si>
  <si>
    <t>ICD109</t>
  </si>
  <si>
    <t>ICD110</t>
  </si>
  <si>
    <t>ICD111</t>
  </si>
  <si>
    <t>ICD112</t>
  </si>
  <si>
    <t>ICD113</t>
  </si>
  <si>
    <t>ICD114</t>
  </si>
  <si>
    <t>ICD115</t>
  </si>
  <si>
    <t>ICD201</t>
  </si>
  <si>
    <t>1.4-1.4%</t>
  </si>
  <si>
    <t>ICD202</t>
  </si>
  <si>
    <t>1.5%-1.5%</t>
  </si>
  <si>
    <t>ICD601</t>
  </si>
  <si>
    <t>1.5%-2.00%</t>
  </si>
  <si>
    <t>ICD402</t>
  </si>
  <si>
    <t>1.3%-1.8%</t>
  </si>
  <si>
    <t>ICD305</t>
  </si>
  <si>
    <t>1.3%-1.6%</t>
  </si>
  <si>
    <t>ICD306</t>
  </si>
  <si>
    <t>1.50%-1.60%</t>
  </si>
  <si>
    <t>تفاصيل مزادات شهادات الإيداع الإسلامية المقامة من  2018/1/15ولغاية 2019/2/4</t>
  </si>
</sst>
</file>

<file path=xl/styles.xml><?xml version="1.0" encoding="utf-8"?>
<styleSheet xmlns="http://schemas.openxmlformats.org/spreadsheetml/2006/main">
  <numFmts count="27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0.000"/>
    <numFmt numFmtId="181" formatCode="dd/mm/yyyy"/>
    <numFmt numFmtId="182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48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2" fillId="33" borderId="11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14" fontId="2" fillId="33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180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4" fontId="2" fillId="33" borderId="13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180" fontId="2" fillId="33" borderId="13" xfId="0" applyNumberFormat="1" applyFont="1" applyFill="1" applyBorder="1" applyAlignment="1">
      <alignment/>
    </xf>
    <xf numFmtId="0" fontId="5" fillId="0" borderId="14" xfId="0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 applyProtection="1">
      <alignment horizontal="center" vertical="center"/>
      <protection hidden="1" locked="0"/>
    </xf>
    <xf numFmtId="3" fontId="5" fillId="0" borderId="14" xfId="0" applyNumberFormat="1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 applyProtection="1">
      <alignment horizontal="center" vertical="center"/>
      <protection hidden="1" locked="0"/>
    </xf>
    <xf numFmtId="3" fontId="5" fillId="0" borderId="16" xfId="0" applyNumberFormat="1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180" fontId="2" fillId="33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4" xfId="0" applyFill="1" applyBorder="1" applyAlignment="1">
      <alignment/>
    </xf>
    <xf numFmtId="3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9"/>
  <sheetViews>
    <sheetView tabSelected="1" view="pageBreakPreview" zoomScale="28" zoomScaleNormal="68" zoomScaleSheetLayoutView="28" zoomScalePageLayoutView="0" workbookViewId="0" topLeftCell="A22">
      <selection activeCell="J30" sqref="J30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7" s="4" customFormat="1" ht="60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"/>
      <c r="Q1" s="2"/>
    </row>
    <row r="2" spans="2:43" s="6" customFormat="1" ht="10.5" customHeight="1">
      <c r="B2" s="3"/>
      <c r="C2" s="4"/>
      <c r="D2" s="7"/>
      <c r="E2" s="7"/>
      <c r="F2" s="7"/>
      <c r="G2" s="7"/>
      <c r="H2" s="7"/>
      <c r="I2" s="7"/>
      <c r="J2" s="7"/>
      <c r="K2" s="7"/>
      <c r="L2" s="8"/>
      <c r="M2" s="8"/>
      <c r="N2" s="9"/>
      <c r="O2" s="9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2:43" s="6" customFormat="1" ht="36" thickBot="1">
      <c r="B3" s="3"/>
      <c r="C3" s="10"/>
      <c r="D3" s="2"/>
      <c r="E3" s="11"/>
      <c r="F3" s="12"/>
      <c r="G3" s="12"/>
      <c r="H3" s="12"/>
      <c r="I3" s="12"/>
      <c r="J3" s="5"/>
      <c r="K3" s="4"/>
      <c r="L3" s="13"/>
      <c r="M3" s="13"/>
      <c r="N3" s="14"/>
      <c r="O3" s="1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s="20" customFormat="1" ht="35.25">
      <c r="A4" s="15" t="s">
        <v>0</v>
      </c>
      <c r="B4" s="15" t="s">
        <v>1</v>
      </c>
      <c r="C4" s="15" t="s">
        <v>2</v>
      </c>
      <c r="D4" s="15" t="s">
        <v>3</v>
      </c>
      <c r="E4" s="16" t="s">
        <v>1</v>
      </c>
      <c r="F4" s="15" t="s">
        <v>4</v>
      </c>
      <c r="G4" s="15" t="s">
        <v>5</v>
      </c>
      <c r="H4" s="15" t="s">
        <v>6</v>
      </c>
      <c r="I4" s="15" t="s">
        <v>7</v>
      </c>
      <c r="J4" s="17" t="s">
        <v>8</v>
      </c>
      <c r="K4" s="15" t="s">
        <v>9</v>
      </c>
      <c r="L4" s="18" t="s">
        <v>53</v>
      </c>
      <c r="M4" s="18" t="s">
        <v>10</v>
      </c>
      <c r="N4" s="19" t="s">
        <v>11</v>
      </c>
      <c r="O4" s="19" t="s">
        <v>55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20" customFormat="1" ht="35.25">
      <c r="A5" s="21" t="s">
        <v>12</v>
      </c>
      <c r="B5" s="22" t="s">
        <v>13</v>
      </c>
      <c r="C5" s="21" t="s">
        <v>14</v>
      </c>
      <c r="D5" s="21" t="s">
        <v>15</v>
      </c>
      <c r="E5" s="22" t="s">
        <v>16</v>
      </c>
      <c r="F5" s="21" t="s">
        <v>17</v>
      </c>
      <c r="G5" s="21" t="s">
        <v>17</v>
      </c>
      <c r="H5" s="21" t="s">
        <v>18</v>
      </c>
      <c r="I5" s="21" t="s">
        <v>19</v>
      </c>
      <c r="J5" s="23" t="s">
        <v>20</v>
      </c>
      <c r="K5" s="21" t="s">
        <v>19</v>
      </c>
      <c r="L5" s="24"/>
      <c r="M5" s="24" t="s">
        <v>21</v>
      </c>
      <c r="N5" s="25" t="s">
        <v>22</v>
      </c>
      <c r="O5" s="25" t="s">
        <v>56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s="20" customFormat="1" ht="35.25">
      <c r="A6" s="26"/>
      <c r="B6" s="22"/>
      <c r="C6" s="21"/>
      <c r="D6" s="21"/>
      <c r="E6" s="22"/>
      <c r="F6" s="21"/>
      <c r="G6" s="21" t="s">
        <v>23</v>
      </c>
      <c r="H6" s="21"/>
      <c r="I6" s="21" t="s">
        <v>24</v>
      </c>
      <c r="J6" s="23"/>
      <c r="K6" s="21"/>
      <c r="L6" s="24"/>
      <c r="M6" s="24"/>
      <c r="N6" s="25"/>
      <c r="O6" s="2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20" customFormat="1" ht="35.25">
      <c r="A7" s="21" t="s">
        <v>25</v>
      </c>
      <c r="B7" s="22" t="s">
        <v>26</v>
      </c>
      <c r="C7" s="21" t="s">
        <v>27</v>
      </c>
      <c r="D7" s="21" t="s">
        <v>28</v>
      </c>
      <c r="E7" s="22" t="s">
        <v>29</v>
      </c>
      <c r="F7" s="21" t="s">
        <v>30</v>
      </c>
      <c r="G7" s="21" t="s">
        <v>31</v>
      </c>
      <c r="H7" s="21" t="s">
        <v>32</v>
      </c>
      <c r="I7" s="21" t="s">
        <v>33</v>
      </c>
      <c r="J7" s="23" t="s">
        <v>34</v>
      </c>
      <c r="K7" s="21" t="s">
        <v>35</v>
      </c>
      <c r="L7" s="24" t="s">
        <v>36</v>
      </c>
      <c r="M7" s="24" t="s">
        <v>33</v>
      </c>
      <c r="N7" s="25" t="s">
        <v>37</v>
      </c>
      <c r="O7" s="25" t="s">
        <v>57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130" s="20" customFormat="1" ht="35.25">
      <c r="A8" s="21" t="s">
        <v>38</v>
      </c>
      <c r="B8" s="22" t="s">
        <v>38</v>
      </c>
      <c r="C8" s="21" t="s">
        <v>37</v>
      </c>
      <c r="D8" s="21" t="s">
        <v>39</v>
      </c>
      <c r="E8" s="22" t="s">
        <v>40</v>
      </c>
      <c r="F8" s="21" t="s">
        <v>41</v>
      </c>
      <c r="G8" s="21" t="s">
        <v>42</v>
      </c>
      <c r="H8" s="21" t="s">
        <v>41</v>
      </c>
      <c r="I8" s="21" t="s">
        <v>41</v>
      </c>
      <c r="J8" s="23" t="s">
        <v>43</v>
      </c>
      <c r="K8" s="21" t="s">
        <v>44</v>
      </c>
      <c r="L8" s="24" t="s">
        <v>54</v>
      </c>
      <c r="M8" s="24" t="s">
        <v>45</v>
      </c>
      <c r="N8" s="25" t="s">
        <v>46</v>
      </c>
      <c r="O8" s="25" t="s">
        <v>58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0" s="20" customFormat="1" ht="36" thickBot="1">
      <c r="A9" s="27"/>
      <c r="B9" s="28"/>
      <c r="C9" s="21"/>
      <c r="D9" s="29" t="s">
        <v>47</v>
      </c>
      <c r="E9" s="28"/>
      <c r="F9" s="29" t="s">
        <v>42</v>
      </c>
      <c r="G9" s="29"/>
      <c r="H9" s="29" t="s">
        <v>48</v>
      </c>
      <c r="I9" s="29" t="s">
        <v>49</v>
      </c>
      <c r="J9" s="30"/>
      <c r="K9" s="29"/>
      <c r="L9" s="31"/>
      <c r="M9" s="31" t="s">
        <v>50</v>
      </c>
      <c r="N9" s="32"/>
      <c r="O9" s="5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</row>
    <row r="10" spans="1:36" s="39" customFormat="1" ht="84.75" customHeight="1">
      <c r="A10" s="33" t="s">
        <v>51</v>
      </c>
      <c r="B10" s="34">
        <v>43115</v>
      </c>
      <c r="C10" s="35">
        <v>100000</v>
      </c>
      <c r="D10" s="33">
        <v>14</v>
      </c>
      <c r="E10" s="34">
        <f aca="true" t="shared" si="0" ref="E10:E16">B10+15</f>
        <v>43130</v>
      </c>
      <c r="F10" s="33">
        <v>3</v>
      </c>
      <c r="G10" s="33">
        <v>3</v>
      </c>
      <c r="H10" s="36">
        <v>15200</v>
      </c>
      <c r="I10" s="36">
        <v>15200</v>
      </c>
      <c r="J10" s="37">
        <v>0.152</v>
      </c>
      <c r="K10" s="38" t="s">
        <v>52</v>
      </c>
      <c r="L10" s="37">
        <v>0.007</v>
      </c>
      <c r="M10" s="36">
        <v>15200</v>
      </c>
      <c r="N10" s="36">
        <v>15200</v>
      </c>
      <c r="O10" s="36">
        <f>N10</f>
        <v>15200</v>
      </c>
      <c r="P10" s="42"/>
      <c r="Q10" s="43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0"/>
    </row>
    <row r="11" spans="1:36" s="39" customFormat="1" ht="84.75" customHeight="1">
      <c r="A11" s="33" t="s">
        <v>59</v>
      </c>
      <c r="B11" s="34">
        <v>43122</v>
      </c>
      <c r="C11" s="35">
        <v>100000</v>
      </c>
      <c r="D11" s="33">
        <v>14</v>
      </c>
      <c r="E11" s="34">
        <f t="shared" si="0"/>
        <v>43137</v>
      </c>
      <c r="F11" s="33">
        <v>2</v>
      </c>
      <c r="G11" s="33">
        <v>2</v>
      </c>
      <c r="H11" s="36">
        <v>11000</v>
      </c>
      <c r="I11" s="36">
        <v>11000</v>
      </c>
      <c r="J11" s="37">
        <v>0.11</v>
      </c>
      <c r="K11" s="38" t="s">
        <v>52</v>
      </c>
      <c r="L11" s="37">
        <v>0.007</v>
      </c>
      <c r="M11" s="36">
        <v>11000</v>
      </c>
      <c r="N11" s="36">
        <v>11000</v>
      </c>
      <c r="O11" s="36">
        <f aca="true" t="shared" si="1" ref="O11:O16">O10+N11</f>
        <v>26200</v>
      </c>
      <c r="P11" s="42"/>
      <c r="Q11" s="43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0"/>
    </row>
    <row r="12" spans="1:36" s="39" customFormat="1" ht="84.75" customHeight="1">
      <c r="A12" s="33" t="s">
        <v>60</v>
      </c>
      <c r="B12" s="34">
        <v>43143</v>
      </c>
      <c r="C12" s="35">
        <v>100000</v>
      </c>
      <c r="D12" s="33">
        <v>14</v>
      </c>
      <c r="E12" s="34">
        <f t="shared" si="0"/>
        <v>43158</v>
      </c>
      <c r="F12" s="33">
        <v>2</v>
      </c>
      <c r="G12" s="33">
        <v>2</v>
      </c>
      <c r="H12" s="36">
        <v>30000</v>
      </c>
      <c r="I12" s="36">
        <v>30000</v>
      </c>
      <c r="J12" s="37">
        <v>0.3</v>
      </c>
      <c r="K12" s="38" t="s">
        <v>52</v>
      </c>
      <c r="L12" s="37">
        <v>0.007</v>
      </c>
      <c r="M12" s="36">
        <v>30000</v>
      </c>
      <c r="N12" s="36">
        <v>30000</v>
      </c>
      <c r="O12" s="36">
        <f t="shared" si="1"/>
        <v>56200</v>
      </c>
      <c r="P12" s="42"/>
      <c r="Q12" s="43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0"/>
    </row>
    <row r="13" spans="1:36" s="39" customFormat="1" ht="84.75" customHeight="1">
      <c r="A13" s="33" t="s">
        <v>61</v>
      </c>
      <c r="B13" s="34">
        <v>43157</v>
      </c>
      <c r="C13" s="35">
        <v>100000</v>
      </c>
      <c r="D13" s="33">
        <v>14</v>
      </c>
      <c r="E13" s="34">
        <f t="shared" si="0"/>
        <v>43172</v>
      </c>
      <c r="F13" s="33">
        <v>3</v>
      </c>
      <c r="G13" s="33">
        <v>3</v>
      </c>
      <c r="H13" s="36">
        <v>20100</v>
      </c>
      <c r="I13" s="36">
        <v>20100</v>
      </c>
      <c r="J13" s="37">
        <v>0.201</v>
      </c>
      <c r="K13" s="38" t="s">
        <v>52</v>
      </c>
      <c r="L13" s="37">
        <v>0.007</v>
      </c>
      <c r="M13" s="36">
        <v>20100</v>
      </c>
      <c r="N13" s="36">
        <v>20100</v>
      </c>
      <c r="O13" s="36">
        <f t="shared" si="1"/>
        <v>76300</v>
      </c>
      <c r="P13" s="42"/>
      <c r="Q13" s="43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0"/>
    </row>
    <row r="14" spans="1:17" s="41" customFormat="1" ht="84.75" customHeight="1">
      <c r="A14" s="33" t="s">
        <v>62</v>
      </c>
      <c r="B14" s="34">
        <v>43171</v>
      </c>
      <c r="C14" s="35">
        <v>100000</v>
      </c>
      <c r="D14" s="33">
        <v>14</v>
      </c>
      <c r="E14" s="34">
        <f t="shared" si="0"/>
        <v>43186</v>
      </c>
      <c r="F14" s="33">
        <v>2</v>
      </c>
      <c r="G14" s="33">
        <v>2</v>
      </c>
      <c r="H14" s="36">
        <v>20000</v>
      </c>
      <c r="I14" s="36">
        <v>20000</v>
      </c>
      <c r="J14" s="37">
        <v>0.2</v>
      </c>
      <c r="K14" s="38" t="s">
        <v>52</v>
      </c>
      <c r="L14" s="37">
        <v>0.007</v>
      </c>
      <c r="M14" s="36">
        <v>20000</v>
      </c>
      <c r="N14" s="36">
        <v>20000</v>
      </c>
      <c r="O14" s="36">
        <f t="shared" si="1"/>
        <v>96300</v>
      </c>
      <c r="P14" s="42"/>
      <c r="Q14" s="43"/>
    </row>
    <row r="15" spans="1:17" s="41" customFormat="1" ht="84.75" customHeight="1">
      <c r="A15" s="44" t="s">
        <v>63</v>
      </c>
      <c r="B15" s="45">
        <v>43185</v>
      </c>
      <c r="C15" s="46">
        <v>50000</v>
      </c>
      <c r="D15" s="44">
        <v>14</v>
      </c>
      <c r="E15" s="45">
        <f t="shared" si="0"/>
        <v>43200</v>
      </c>
      <c r="F15" s="44">
        <v>1</v>
      </c>
      <c r="G15" s="44">
        <v>1</v>
      </c>
      <c r="H15" s="47">
        <v>300</v>
      </c>
      <c r="I15" s="47">
        <v>300</v>
      </c>
      <c r="J15" s="48">
        <v>0.006</v>
      </c>
      <c r="K15" s="49" t="s">
        <v>52</v>
      </c>
      <c r="L15" s="48">
        <v>0.007</v>
      </c>
      <c r="M15" s="47">
        <v>300</v>
      </c>
      <c r="N15" s="47">
        <v>300</v>
      </c>
      <c r="O15" s="36">
        <f t="shared" si="1"/>
        <v>96600</v>
      </c>
      <c r="P15" s="42"/>
      <c r="Q15" s="43"/>
    </row>
    <row r="16" spans="1:50" s="39" customFormat="1" ht="84.75" customHeight="1">
      <c r="A16" s="33" t="s">
        <v>64</v>
      </c>
      <c r="B16" s="34">
        <v>43199</v>
      </c>
      <c r="C16" s="35">
        <v>50000</v>
      </c>
      <c r="D16" s="33">
        <v>14</v>
      </c>
      <c r="E16" s="34">
        <f t="shared" si="0"/>
        <v>43214</v>
      </c>
      <c r="F16" s="33">
        <v>1</v>
      </c>
      <c r="G16" s="33">
        <v>1</v>
      </c>
      <c r="H16" s="36">
        <v>10000</v>
      </c>
      <c r="I16" s="36">
        <v>10000</v>
      </c>
      <c r="J16" s="37">
        <v>0.007</v>
      </c>
      <c r="K16" s="38" t="s">
        <v>52</v>
      </c>
      <c r="L16" s="37">
        <v>0.007</v>
      </c>
      <c r="M16" s="36">
        <v>10000</v>
      </c>
      <c r="N16" s="36">
        <v>10000</v>
      </c>
      <c r="O16" s="36">
        <f t="shared" si="1"/>
        <v>106600</v>
      </c>
      <c r="P16" s="42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0"/>
    </row>
    <row r="17" spans="1:50" s="39" customFormat="1" ht="84.75" customHeight="1">
      <c r="A17" s="33" t="s">
        <v>65</v>
      </c>
      <c r="B17" s="34">
        <v>43213</v>
      </c>
      <c r="C17" s="35">
        <v>50000</v>
      </c>
      <c r="D17" s="33">
        <v>14</v>
      </c>
      <c r="E17" s="34">
        <f aca="true" t="shared" si="2" ref="E17:E24">B17+15</f>
        <v>43228</v>
      </c>
      <c r="F17" s="33">
        <v>2</v>
      </c>
      <c r="G17" s="33">
        <v>2</v>
      </c>
      <c r="H17" s="36">
        <v>16000</v>
      </c>
      <c r="I17" s="36">
        <v>16000</v>
      </c>
      <c r="J17" s="37">
        <v>0.007</v>
      </c>
      <c r="K17" s="38" t="s">
        <v>52</v>
      </c>
      <c r="L17" s="37">
        <v>0.007</v>
      </c>
      <c r="M17" s="36">
        <v>16000</v>
      </c>
      <c r="N17" s="36">
        <v>16000</v>
      </c>
      <c r="O17" s="36">
        <f aca="true" t="shared" si="3" ref="O17:O22">O16+N17</f>
        <v>122600</v>
      </c>
      <c r="P17" s="42"/>
      <c r="Q17" s="43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0"/>
    </row>
    <row r="18" spans="1:50" s="39" customFormat="1" ht="84.75" customHeight="1">
      <c r="A18" s="33" t="s">
        <v>66</v>
      </c>
      <c r="B18" s="34">
        <v>43227</v>
      </c>
      <c r="C18" s="35">
        <v>50000</v>
      </c>
      <c r="D18" s="33">
        <v>14</v>
      </c>
      <c r="E18" s="34">
        <f t="shared" si="2"/>
        <v>43242</v>
      </c>
      <c r="F18" s="33">
        <v>2</v>
      </c>
      <c r="G18" s="33">
        <v>2</v>
      </c>
      <c r="H18" s="36">
        <v>10500</v>
      </c>
      <c r="I18" s="36">
        <v>10500</v>
      </c>
      <c r="J18" s="37">
        <v>0.007</v>
      </c>
      <c r="K18" s="38" t="s">
        <v>52</v>
      </c>
      <c r="L18" s="37">
        <v>0.007</v>
      </c>
      <c r="M18" s="36">
        <v>10500</v>
      </c>
      <c r="N18" s="36">
        <v>10500</v>
      </c>
      <c r="O18" s="36">
        <f t="shared" si="3"/>
        <v>133100</v>
      </c>
      <c r="P18" s="42"/>
      <c r="Q18" s="43"/>
      <c r="R18" s="43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0"/>
    </row>
    <row r="19" spans="1:50" s="39" customFormat="1" ht="84.75" customHeight="1">
      <c r="A19" s="33" t="s">
        <v>67</v>
      </c>
      <c r="B19" s="34">
        <v>43241</v>
      </c>
      <c r="C19" s="35">
        <v>50000</v>
      </c>
      <c r="D19" s="33">
        <v>14</v>
      </c>
      <c r="E19" s="34">
        <f t="shared" si="2"/>
        <v>43256</v>
      </c>
      <c r="F19" s="33">
        <v>2</v>
      </c>
      <c r="G19" s="33">
        <v>2</v>
      </c>
      <c r="H19" s="36">
        <v>10300</v>
      </c>
      <c r="I19" s="36">
        <v>10300</v>
      </c>
      <c r="J19" s="37">
        <v>0.007</v>
      </c>
      <c r="K19" s="38" t="s">
        <v>52</v>
      </c>
      <c r="L19" s="37">
        <v>0.007</v>
      </c>
      <c r="M19" s="36">
        <v>10300</v>
      </c>
      <c r="N19" s="36">
        <v>10300</v>
      </c>
      <c r="O19" s="36">
        <f t="shared" si="3"/>
        <v>143400</v>
      </c>
      <c r="P19" s="42"/>
      <c r="Q19" s="43"/>
      <c r="R19" s="43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0"/>
    </row>
    <row r="20" spans="1:18" s="41" customFormat="1" ht="84.75" customHeight="1">
      <c r="A20" s="33" t="s">
        <v>68</v>
      </c>
      <c r="B20" s="34">
        <v>43255</v>
      </c>
      <c r="C20" s="35">
        <v>50000</v>
      </c>
      <c r="D20" s="33">
        <v>14</v>
      </c>
      <c r="E20" s="34">
        <f t="shared" si="2"/>
        <v>43270</v>
      </c>
      <c r="F20" s="33">
        <v>3</v>
      </c>
      <c r="G20" s="33">
        <v>3</v>
      </c>
      <c r="H20" s="36">
        <v>11500</v>
      </c>
      <c r="I20" s="36">
        <v>11500</v>
      </c>
      <c r="J20" s="37">
        <v>0.007</v>
      </c>
      <c r="K20" s="38" t="s">
        <v>52</v>
      </c>
      <c r="L20" s="37">
        <v>0.007</v>
      </c>
      <c r="M20" s="36">
        <v>11500</v>
      </c>
      <c r="N20" s="36">
        <v>11500</v>
      </c>
      <c r="O20" s="36">
        <f t="shared" si="3"/>
        <v>154900</v>
      </c>
      <c r="P20" s="42"/>
      <c r="Q20" s="43"/>
      <c r="R20" s="43"/>
    </row>
    <row r="21" spans="1:18" s="41" customFormat="1" ht="84.75" customHeight="1">
      <c r="A21" s="33" t="s">
        <v>69</v>
      </c>
      <c r="B21" s="34">
        <v>43276</v>
      </c>
      <c r="C21" s="35">
        <v>50000</v>
      </c>
      <c r="D21" s="33">
        <v>14</v>
      </c>
      <c r="E21" s="34">
        <f t="shared" si="2"/>
        <v>43291</v>
      </c>
      <c r="F21" s="33">
        <v>3</v>
      </c>
      <c r="G21" s="33">
        <v>3</v>
      </c>
      <c r="H21" s="36">
        <v>21000</v>
      </c>
      <c r="I21" s="36">
        <v>21000</v>
      </c>
      <c r="J21" s="37">
        <v>0.007</v>
      </c>
      <c r="K21" s="38" t="s">
        <v>52</v>
      </c>
      <c r="L21" s="37">
        <v>0.007</v>
      </c>
      <c r="M21" s="36">
        <v>21000</v>
      </c>
      <c r="N21" s="36">
        <v>21000</v>
      </c>
      <c r="O21" s="36">
        <f t="shared" si="3"/>
        <v>175900</v>
      </c>
      <c r="P21" s="42"/>
      <c r="Q21" s="43"/>
      <c r="R21" s="43"/>
    </row>
    <row r="22" spans="1:18" s="41" customFormat="1" ht="84.75" customHeight="1">
      <c r="A22" s="33" t="s">
        <v>70</v>
      </c>
      <c r="B22" s="34">
        <v>43283</v>
      </c>
      <c r="C22" s="35">
        <v>50000</v>
      </c>
      <c r="D22" s="33">
        <v>14</v>
      </c>
      <c r="E22" s="34">
        <f t="shared" si="2"/>
        <v>43298</v>
      </c>
      <c r="F22" s="33">
        <v>1</v>
      </c>
      <c r="G22" s="33">
        <v>1</v>
      </c>
      <c r="H22" s="36">
        <v>10000</v>
      </c>
      <c r="I22" s="36">
        <v>10000</v>
      </c>
      <c r="J22" s="37">
        <v>0.007</v>
      </c>
      <c r="K22" s="38" t="s">
        <v>52</v>
      </c>
      <c r="L22" s="37">
        <v>0.007</v>
      </c>
      <c r="M22" s="36">
        <v>10000</v>
      </c>
      <c r="N22" s="36">
        <v>10000</v>
      </c>
      <c r="O22" s="36">
        <f t="shared" si="3"/>
        <v>185900</v>
      </c>
      <c r="P22" s="42"/>
      <c r="Q22" s="43"/>
      <c r="R22" s="43"/>
    </row>
    <row r="23" spans="1:18" s="41" customFormat="1" ht="84.75" customHeight="1">
      <c r="A23" s="33" t="s">
        <v>71</v>
      </c>
      <c r="B23" s="34">
        <v>43304</v>
      </c>
      <c r="C23" s="35">
        <v>50000</v>
      </c>
      <c r="D23" s="33">
        <v>14</v>
      </c>
      <c r="E23" s="34">
        <f t="shared" si="2"/>
        <v>43319</v>
      </c>
      <c r="F23" s="33">
        <v>4</v>
      </c>
      <c r="G23" s="33">
        <v>4</v>
      </c>
      <c r="H23" s="36">
        <v>26000</v>
      </c>
      <c r="I23" s="36">
        <v>26000</v>
      </c>
      <c r="J23" s="37">
        <v>0.007</v>
      </c>
      <c r="K23" s="38" t="s">
        <v>52</v>
      </c>
      <c r="L23" s="37">
        <v>0.007</v>
      </c>
      <c r="M23" s="36">
        <v>26000</v>
      </c>
      <c r="N23" s="36">
        <v>26000</v>
      </c>
      <c r="O23" s="36">
        <f aca="true" t="shared" si="4" ref="O23:O28">O22+N23</f>
        <v>211900</v>
      </c>
      <c r="P23" s="42"/>
      <c r="Q23" s="43"/>
      <c r="R23" s="43"/>
    </row>
    <row r="24" spans="1:18" s="41" customFormat="1" ht="84.75" customHeight="1">
      <c r="A24" s="44" t="s">
        <v>72</v>
      </c>
      <c r="B24" s="45">
        <v>43318</v>
      </c>
      <c r="C24" s="46">
        <v>50000</v>
      </c>
      <c r="D24" s="44">
        <v>14</v>
      </c>
      <c r="E24" s="45">
        <f t="shared" si="2"/>
        <v>43333</v>
      </c>
      <c r="F24" s="44">
        <v>2</v>
      </c>
      <c r="G24" s="44">
        <v>2</v>
      </c>
      <c r="H24" s="47">
        <v>11000</v>
      </c>
      <c r="I24" s="47">
        <v>11000</v>
      </c>
      <c r="J24" s="48">
        <v>0.007</v>
      </c>
      <c r="K24" s="49" t="s">
        <v>52</v>
      </c>
      <c r="L24" s="48">
        <v>0.007</v>
      </c>
      <c r="M24" s="47">
        <v>11000</v>
      </c>
      <c r="N24" s="47">
        <v>11000</v>
      </c>
      <c r="O24" s="36">
        <f t="shared" si="4"/>
        <v>222900</v>
      </c>
      <c r="P24" s="42"/>
      <c r="Q24" s="43"/>
      <c r="R24" s="43"/>
    </row>
    <row r="25" spans="1:32" s="39" customFormat="1" ht="84.75" customHeight="1">
      <c r="A25" s="33" t="s">
        <v>73</v>
      </c>
      <c r="B25" s="34">
        <v>43346</v>
      </c>
      <c r="C25" s="35">
        <v>50000</v>
      </c>
      <c r="D25" s="33">
        <v>30</v>
      </c>
      <c r="E25" s="34">
        <f>B25+30</f>
        <v>43376</v>
      </c>
      <c r="F25" s="33">
        <v>1</v>
      </c>
      <c r="G25" s="33">
        <v>1</v>
      </c>
      <c r="H25" s="36">
        <v>20000</v>
      </c>
      <c r="I25" s="36">
        <v>20000</v>
      </c>
      <c r="J25" s="37">
        <v>0.014</v>
      </c>
      <c r="K25" s="38" t="s">
        <v>74</v>
      </c>
      <c r="L25" s="37">
        <v>0.014</v>
      </c>
      <c r="M25" s="36">
        <v>20000</v>
      </c>
      <c r="N25" s="36">
        <v>20000</v>
      </c>
      <c r="O25" s="36">
        <f t="shared" si="4"/>
        <v>242900</v>
      </c>
      <c r="P25" s="42"/>
      <c r="Q25" s="43"/>
      <c r="R25" s="43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0"/>
    </row>
    <row r="26" spans="1:32" s="39" customFormat="1" ht="84.75" customHeight="1">
      <c r="A26" s="33" t="s">
        <v>75</v>
      </c>
      <c r="B26" s="34">
        <v>43374</v>
      </c>
      <c r="C26" s="35">
        <v>50000</v>
      </c>
      <c r="D26" s="33">
        <v>30</v>
      </c>
      <c r="E26" s="34">
        <f>B26+31</f>
        <v>43405</v>
      </c>
      <c r="F26" s="33">
        <v>1</v>
      </c>
      <c r="G26" s="33">
        <v>1</v>
      </c>
      <c r="H26" s="36">
        <v>20000</v>
      </c>
      <c r="I26" s="36">
        <v>20000</v>
      </c>
      <c r="J26" s="37">
        <v>0.4</v>
      </c>
      <c r="K26" s="38" t="s">
        <v>76</v>
      </c>
      <c r="L26" s="37">
        <v>0.015</v>
      </c>
      <c r="M26" s="36">
        <v>20000</v>
      </c>
      <c r="N26" s="36">
        <v>20000</v>
      </c>
      <c r="O26" s="36">
        <f t="shared" si="4"/>
        <v>262900</v>
      </c>
      <c r="P26" s="42"/>
      <c r="Q26" s="43"/>
      <c r="R26" s="43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0"/>
    </row>
    <row r="27" spans="1:32" s="39" customFormat="1" ht="84.75" customHeight="1">
      <c r="A27" s="33" t="s">
        <v>77</v>
      </c>
      <c r="B27" s="34">
        <v>43388</v>
      </c>
      <c r="C27" s="35">
        <v>100000</v>
      </c>
      <c r="D27" s="33">
        <v>182</v>
      </c>
      <c r="E27" s="34">
        <f>B27+183</f>
        <v>43571</v>
      </c>
      <c r="F27" s="33">
        <v>2</v>
      </c>
      <c r="G27" s="33">
        <v>2</v>
      </c>
      <c r="H27" s="36">
        <v>25000</v>
      </c>
      <c r="I27" s="36">
        <v>25000</v>
      </c>
      <c r="J27" s="37">
        <v>0.25</v>
      </c>
      <c r="K27" s="38" t="s">
        <v>78</v>
      </c>
      <c r="L27" s="37">
        <v>0.02</v>
      </c>
      <c r="M27" s="36">
        <v>25000</v>
      </c>
      <c r="N27" s="36">
        <v>25000</v>
      </c>
      <c r="O27" s="36">
        <f t="shared" si="4"/>
        <v>287900</v>
      </c>
      <c r="P27" s="42"/>
      <c r="Q27" s="43"/>
      <c r="R27" s="43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0"/>
    </row>
    <row r="28" spans="1:18" s="41" customFormat="1" ht="84.75" customHeight="1">
      <c r="A28" s="33" t="s">
        <v>79</v>
      </c>
      <c r="B28" s="34">
        <v>43451</v>
      </c>
      <c r="C28" s="35">
        <v>50000</v>
      </c>
      <c r="D28" s="33">
        <v>91</v>
      </c>
      <c r="E28" s="34">
        <f>B28+92</f>
        <v>43543</v>
      </c>
      <c r="F28" s="33">
        <v>3</v>
      </c>
      <c r="G28" s="33">
        <v>3</v>
      </c>
      <c r="H28" s="36">
        <v>46000</v>
      </c>
      <c r="I28" s="36">
        <v>36000</v>
      </c>
      <c r="J28" s="37">
        <v>0.92</v>
      </c>
      <c r="K28" s="38" t="s">
        <v>80</v>
      </c>
      <c r="L28" s="37">
        <v>0.017</v>
      </c>
      <c r="M28" s="36">
        <v>36000</v>
      </c>
      <c r="N28" s="36">
        <v>36000</v>
      </c>
      <c r="O28" s="36">
        <f t="shared" si="4"/>
        <v>323900</v>
      </c>
      <c r="P28" s="42"/>
      <c r="Q28" s="43"/>
      <c r="R28" s="43"/>
    </row>
    <row r="29" spans="1:18" s="41" customFormat="1" ht="84.75" customHeight="1">
      <c r="A29" s="33" t="s">
        <v>81</v>
      </c>
      <c r="B29" s="34">
        <v>43472</v>
      </c>
      <c r="C29" s="35">
        <v>50000</v>
      </c>
      <c r="D29" s="33">
        <v>30</v>
      </c>
      <c r="E29" s="34">
        <v>43503</v>
      </c>
      <c r="F29" s="33">
        <v>2</v>
      </c>
      <c r="G29" s="33">
        <v>2</v>
      </c>
      <c r="H29" s="36">
        <v>39000</v>
      </c>
      <c r="I29" s="36">
        <v>38000</v>
      </c>
      <c r="J29" s="37">
        <v>0.78</v>
      </c>
      <c r="K29" s="38" t="s">
        <v>82</v>
      </c>
      <c r="L29" s="37">
        <v>0.015</v>
      </c>
      <c r="M29" s="36">
        <v>38000</v>
      </c>
      <c r="N29" s="36">
        <v>38000</v>
      </c>
      <c r="O29" s="36">
        <f>O28+N29</f>
        <v>361900</v>
      </c>
      <c r="P29" s="42"/>
      <c r="Q29" s="43"/>
      <c r="R29" s="43"/>
    </row>
    <row r="30" spans="1:18" s="41" customFormat="1" ht="84.75" customHeight="1">
      <c r="A30" s="33" t="s">
        <v>83</v>
      </c>
      <c r="B30" s="34">
        <v>43500</v>
      </c>
      <c r="C30" s="35">
        <v>50000</v>
      </c>
      <c r="D30" s="33">
        <v>30</v>
      </c>
      <c r="E30" s="34">
        <v>43531</v>
      </c>
      <c r="F30" s="33">
        <v>3</v>
      </c>
      <c r="G30" s="33">
        <v>3</v>
      </c>
      <c r="H30" s="36">
        <v>26000</v>
      </c>
      <c r="I30" s="36">
        <v>16000</v>
      </c>
      <c r="J30" s="37">
        <v>0.52</v>
      </c>
      <c r="K30" s="38" t="s">
        <v>84</v>
      </c>
      <c r="L30" s="37">
        <v>0.015</v>
      </c>
      <c r="M30" s="36">
        <v>16000</v>
      </c>
      <c r="N30" s="36">
        <v>16000</v>
      </c>
      <c r="O30" s="36">
        <f>O29+N30</f>
        <v>377900</v>
      </c>
      <c r="P30" s="42"/>
      <c r="Q30" s="43"/>
      <c r="R30" s="43"/>
    </row>
    <row r="31" spans="16:31" ht="14.25"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16:31" ht="14.25"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</row>
    <row r="33" spans="16:31" ht="14.25"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6:31" ht="14.25"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</row>
    <row r="35" spans="16:31" ht="14.25"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6:31" ht="14.25"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</row>
    <row r="37" spans="16:31" ht="14.25"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</row>
    <row r="38" spans="16:31" ht="14.25"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6:31" ht="14.25"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59" spans="3:4" ht="14.25">
      <c r="C59" s="52"/>
      <c r="D59" s="52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2019-02-05T08:28:29Z</dcterms:modified>
  <cp:category/>
  <cp:version/>
  <cp:contentType/>
  <cp:contentStatus/>
</cp:coreProperties>
</file>