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لرصيد القائم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3" l="1"/>
  <c r="X34" i="3"/>
  <c r="X23" i="3"/>
  <c r="X22" i="3"/>
  <c r="W23" i="3" l="1"/>
  <c r="V23" i="3" l="1"/>
  <c r="V22" i="3"/>
  <c r="W22" i="3"/>
  <c r="U23" i="3" l="1"/>
  <c r="U22" i="3"/>
  <c r="T34" i="3" l="1"/>
  <c r="T40" i="3" s="1"/>
  <c r="T22" i="3"/>
  <c r="T23" i="3" s="1"/>
  <c r="S40" i="3" l="1"/>
  <c r="S34" i="3"/>
  <c r="S23" i="3"/>
  <c r="S22" i="3"/>
  <c r="R40" i="3" l="1"/>
  <c r="Q34" i="3"/>
  <c r="R34" i="3" s="1"/>
  <c r="Q23" i="3"/>
  <c r="R23" i="3"/>
  <c r="Q22" i="3"/>
  <c r="R22" i="3" s="1"/>
  <c r="D39" i="3" l="1"/>
  <c r="E39" i="3" s="1"/>
  <c r="N34" i="3"/>
  <c r="O34" i="3" s="1"/>
  <c r="P34" i="3" s="1"/>
  <c r="D34" i="3"/>
  <c r="E34" i="3" s="1"/>
  <c r="F34" i="3" s="1"/>
  <c r="G34" i="3" s="1"/>
  <c r="G40" i="3" s="1"/>
  <c r="H29" i="3"/>
  <c r="I29" i="3" s="1"/>
  <c r="M23" i="3"/>
  <c r="N22" i="3"/>
  <c r="K22" i="3"/>
  <c r="L22" i="3" s="1"/>
  <c r="G22" i="3"/>
  <c r="H22" i="3" s="1"/>
  <c r="I22" i="3" s="1"/>
  <c r="H17" i="3"/>
  <c r="I17" i="3" s="1"/>
  <c r="B12" i="3"/>
  <c r="B23" i="3" s="1"/>
  <c r="D40" i="3" l="1"/>
  <c r="C12" i="3"/>
  <c r="C23" i="3" s="1"/>
  <c r="H40" i="3"/>
  <c r="H23" i="3"/>
  <c r="N23" i="3"/>
  <c r="O22" i="3"/>
  <c r="J29" i="3"/>
  <c r="I40" i="3"/>
  <c r="J17" i="3"/>
  <c r="I23" i="3"/>
  <c r="F39" i="3"/>
  <c r="F40" i="3" s="1"/>
  <c r="E40" i="3"/>
  <c r="D12" i="3" l="1"/>
  <c r="D23" i="3" s="1"/>
  <c r="P22" i="3"/>
  <c r="P23" i="3" s="1"/>
  <c r="O23" i="3"/>
  <c r="K17" i="3"/>
  <c r="J23" i="3"/>
  <c r="K29" i="3"/>
  <c r="J40" i="3"/>
  <c r="E12" i="3" l="1"/>
  <c r="E23" i="3" s="1"/>
  <c r="F12" i="3"/>
  <c r="K40" i="3"/>
  <c r="L29" i="3"/>
  <c r="K23" i="3"/>
  <c r="L17" i="3"/>
  <c r="L23" i="3" s="1"/>
  <c r="F23" i="3" l="1"/>
  <c r="G12" i="3"/>
  <c r="G23" i="3" s="1"/>
  <c r="M29" i="3"/>
  <c r="L40" i="3"/>
  <c r="M40" i="3" l="1"/>
  <c r="O29" i="3" l="1"/>
  <c r="P29" i="3" s="1"/>
  <c r="N40" i="3"/>
  <c r="P40" i="3" l="1"/>
  <c r="Q29" i="3"/>
  <c r="Q40" i="3" s="1"/>
  <c r="O40" i="3"/>
</calcChain>
</file>

<file path=xl/sharedStrings.xml><?xml version="1.0" encoding="utf-8"?>
<sst xmlns="http://schemas.openxmlformats.org/spreadsheetml/2006/main" count="81" uniqueCount="49">
  <si>
    <t>MOF &amp; CBI TBILL’s STOCK OUTSTANDING</t>
  </si>
  <si>
    <t xml:space="preserve"> ( Millions of ID)</t>
  </si>
  <si>
    <t xml:space="preserve">Outstanding Bills </t>
  </si>
  <si>
    <t>الرصيد القائم للحوالات</t>
  </si>
  <si>
    <t>Jan.</t>
  </si>
  <si>
    <t xml:space="preserve">a-MOF </t>
  </si>
  <si>
    <t>أ- وزارة المالية</t>
  </si>
  <si>
    <t xml:space="preserve"> 91 day bills</t>
  </si>
  <si>
    <t xml:space="preserve">   حوالات لمدة 91 يوم</t>
  </si>
  <si>
    <t xml:space="preserve">Cutoff Yield ( % )      </t>
  </si>
  <si>
    <t xml:space="preserve">    سعر قطع  %</t>
  </si>
  <si>
    <t xml:space="preserve">Amount sold  </t>
  </si>
  <si>
    <t xml:space="preserve">   المبلغ المباع  </t>
  </si>
  <si>
    <t>Amount redemption</t>
  </si>
  <si>
    <t xml:space="preserve">   المبلغ المسدد</t>
  </si>
  <si>
    <t>Stock outstanding (end of period )</t>
  </si>
  <si>
    <t xml:space="preserve"> الرصيد القائم (نهاية المدة)</t>
  </si>
  <si>
    <t>182 day bills</t>
  </si>
  <si>
    <t xml:space="preserve"> حوالات لمدة 182 يوم</t>
  </si>
  <si>
    <t xml:space="preserve">Amount redemption </t>
  </si>
  <si>
    <t xml:space="preserve">  المبلغ المسدد (مليون دينار)</t>
  </si>
  <si>
    <t xml:space="preserve"> الرصيد القائم (نهاية المدة )</t>
  </si>
  <si>
    <t>365 day bills</t>
  </si>
  <si>
    <t xml:space="preserve"> حوالات لمدة 365 يوم</t>
  </si>
  <si>
    <t xml:space="preserve">  المبلغ المباع  </t>
  </si>
  <si>
    <t>Total stock of MOF bills outstanding</t>
  </si>
  <si>
    <t xml:space="preserve"> اجمالي الرصيد القائم لحوالات  وزارة المالية</t>
  </si>
  <si>
    <t xml:space="preserve">b-CBI  </t>
  </si>
  <si>
    <t xml:space="preserve"> ب- البنك المركزي</t>
  </si>
  <si>
    <t>91 day bills</t>
  </si>
  <si>
    <t xml:space="preserve"> حوالات لمدة 91 يوم</t>
  </si>
  <si>
    <t>Rates (period average in % )</t>
  </si>
  <si>
    <t xml:space="preserve">  معدل السعر %</t>
  </si>
  <si>
    <t xml:space="preserve"> معدل السعر %</t>
  </si>
  <si>
    <t xml:space="preserve">Amount sold </t>
  </si>
  <si>
    <t xml:space="preserve"> المبلغ المباع  </t>
  </si>
  <si>
    <t xml:space="preserve"> المبلغ المسدد </t>
  </si>
  <si>
    <t>الرصيد القائم (نهاية المدة )</t>
  </si>
  <si>
    <t xml:space="preserve"> المبلغ المسدد (مليون دينار)</t>
  </si>
  <si>
    <t>Total stock of CBI bills outstanding</t>
  </si>
  <si>
    <t xml:space="preserve"> اجمالي الرصيد القائم لحوالات البنك المركزي</t>
  </si>
  <si>
    <t>Feb.</t>
  </si>
  <si>
    <t>Mar.</t>
  </si>
  <si>
    <t>Apr.</t>
  </si>
  <si>
    <t>May</t>
  </si>
  <si>
    <t>Jun.</t>
  </si>
  <si>
    <t>Jul.</t>
  </si>
  <si>
    <t>Aug.</t>
  </si>
  <si>
    <t>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</si>
</sst>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color rgb="FFFF0000"/>
      <name val="Arial"/>
      <family val="2"/>
    </font>
    <font>
      <sz val="14"/>
      <name val="Arial"/>
      <family val="2"/>
    </font>
    <font>
      <b/>
      <sz val="12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3" xfId="0" applyNumberFormat="1" applyFont="1" applyFill="1" applyBorder="1" applyAlignment="1">
      <alignment horizontal="left"/>
    </xf>
    <xf numFmtId="0" fontId="2" fillId="0" borderId="4" xfId="0" applyFont="1" applyFill="1" applyBorder="1"/>
    <xf numFmtId="3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vertical="center"/>
      <protection hidden="1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3" fontId="2" fillId="0" borderId="11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/>
    </xf>
    <xf numFmtId="3" fontId="2" fillId="2" borderId="12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4" xfId="0" applyNumberFormat="1" applyFont="1" applyFill="1" applyBorder="1" applyAlignment="1">
      <alignment horizontal="left"/>
    </xf>
    <xf numFmtId="3" fontId="2" fillId="0" borderId="8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vertical="center"/>
      <protection hidden="1"/>
    </xf>
    <xf numFmtId="4" fontId="2" fillId="0" borderId="9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3" fontId="0" fillId="0" borderId="0" xfId="0" applyNumberFormat="1"/>
    <xf numFmtId="3" fontId="2" fillId="2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3" fillId="0" borderId="0" xfId="0" applyNumberFormat="1" applyFont="1"/>
    <xf numFmtId="4" fontId="0" fillId="0" borderId="0" xfId="0" applyNumberFormat="1"/>
    <xf numFmtId="4" fontId="2" fillId="2" borderId="9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17" xfId="1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3" fontId="2" fillId="2" borderId="6" xfId="1" applyNumberFormat="1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20" xfId="0" applyNumberFormat="1" applyFont="1" applyFill="1" applyBorder="1" applyAlignment="1">
      <alignment horizontal="left"/>
    </xf>
    <xf numFmtId="3" fontId="2" fillId="0" borderId="21" xfId="1" applyNumberFormat="1" applyFont="1" applyFill="1" applyBorder="1" applyAlignment="1">
      <alignment horizontal="center"/>
    </xf>
    <xf numFmtId="3" fontId="2" fillId="2" borderId="21" xfId="1" applyNumberFormat="1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vertical="center"/>
      <protection hidden="1"/>
    </xf>
    <xf numFmtId="3" fontId="2" fillId="0" borderId="5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2" fillId="2" borderId="23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3" fontId="2" fillId="0" borderId="24" xfId="1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4" xfId="0" applyFont="1" applyBorder="1"/>
    <xf numFmtId="4" fontId="2" fillId="0" borderId="9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/>
    <xf numFmtId="3" fontId="2" fillId="2" borderId="17" xfId="1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view="pageBreakPreview" topLeftCell="H23" zoomScale="60" zoomScaleNormal="100" workbookViewId="0">
      <selection sqref="A1:Y42"/>
    </sheetView>
  </sheetViews>
  <sheetFormatPr defaultRowHeight="15" x14ac:dyDescent="0.25"/>
  <cols>
    <col min="1" max="1" width="42.7109375" customWidth="1"/>
    <col min="2" max="3" width="14.140625" customWidth="1"/>
    <col min="4" max="5" width="14.140625" bestFit="1" customWidth="1"/>
    <col min="6" max="6" width="15.85546875" bestFit="1" customWidth="1"/>
    <col min="7" max="12" width="14.140625" bestFit="1" customWidth="1"/>
    <col min="13" max="13" width="15.7109375" bestFit="1" customWidth="1"/>
    <col min="14" max="24" width="15.7109375" style="78" customWidth="1"/>
    <col min="25" max="25" width="38.42578125" customWidth="1"/>
    <col min="255" max="255" width="42.7109375" customWidth="1"/>
    <col min="256" max="259" width="14.140625" bestFit="1" customWidth="1"/>
    <col min="260" max="260" width="15.85546875" bestFit="1" customWidth="1"/>
    <col min="261" max="266" width="14.140625" bestFit="1" customWidth="1"/>
    <col min="267" max="267" width="15.7109375" bestFit="1" customWidth="1"/>
    <col min="268" max="268" width="15.7109375" customWidth="1"/>
    <col min="269" max="269" width="15.7109375" bestFit="1" customWidth="1"/>
    <col min="270" max="280" width="15.7109375" customWidth="1"/>
    <col min="281" max="281" width="38.42578125" customWidth="1"/>
    <col min="511" max="511" width="42.7109375" customWidth="1"/>
    <col min="512" max="515" width="14.140625" bestFit="1" customWidth="1"/>
    <col min="516" max="516" width="15.85546875" bestFit="1" customWidth="1"/>
    <col min="517" max="522" width="14.140625" bestFit="1" customWidth="1"/>
    <col min="523" max="523" width="15.7109375" bestFit="1" customWidth="1"/>
    <col min="524" max="524" width="15.7109375" customWidth="1"/>
    <col min="525" max="525" width="15.7109375" bestFit="1" customWidth="1"/>
    <col min="526" max="536" width="15.7109375" customWidth="1"/>
    <col min="537" max="537" width="38.42578125" customWidth="1"/>
    <col min="767" max="767" width="42.7109375" customWidth="1"/>
    <col min="768" max="771" width="14.140625" bestFit="1" customWidth="1"/>
    <col min="772" max="772" width="15.85546875" bestFit="1" customWidth="1"/>
    <col min="773" max="778" width="14.140625" bestFit="1" customWidth="1"/>
    <col min="779" max="779" width="15.7109375" bestFit="1" customWidth="1"/>
    <col min="780" max="780" width="15.7109375" customWidth="1"/>
    <col min="781" max="781" width="15.7109375" bestFit="1" customWidth="1"/>
    <col min="782" max="792" width="15.7109375" customWidth="1"/>
    <col min="793" max="793" width="38.42578125" customWidth="1"/>
    <col min="1023" max="1023" width="42.7109375" customWidth="1"/>
    <col min="1024" max="1027" width="14.140625" bestFit="1" customWidth="1"/>
    <col min="1028" max="1028" width="15.85546875" bestFit="1" customWidth="1"/>
    <col min="1029" max="1034" width="14.140625" bestFit="1" customWidth="1"/>
    <col min="1035" max="1035" width="15.7109375" bestFit="1" customWidth="1"/>
    <col min="1036" max="1036" width="15.7109375" customWidth="1"/>
    <col min="1037" max="1037" width="15.7109375" bestFit="1" customWidth="1"/>
    <col min="1038" max="1048" width="15.7109375" customWidth="1"/>
    <col min="1049" max="1049" width="38.42578125" customWidth="1"/>
    <col min="1279" max="1279" width="42.7109375" customWidth="1"/>
    <col min="1280" max="1283" width="14.140625" bestFit="1" customWidth="1"/>
    <col min="1284" max="1284" width="15.85546875" bestFit="1" customWidth="1"/>
    <col min="1285" max="1290" width="14.140625" bestFit="1" customWidth="1"/>
    <col min="1291" max="1291" width="15.7109375" bestFit="1" customWidth="1"/>
    <col min="1292" max="1292" width="15.7109375" customWidth="1"/>
    <col min="1293" max="1293" width="15.7109375" bestFit="1" customWidth="1"/>
    <col min="1294" max="1304" width="15.7109375" customWidth="1"/>
    <col min="1305" max="1305" width="38.42578125" customWidth="1"/>
    <col min="1535" max="1535" width="42.7109375" customWidth="1"/>
    <col min="1536" max="1539" width="14.140625" bestFit="1" customWidth="1"/>
    <col min="1540" max="1540" width="15.85546875" bestFit="1" customWidth="1"/>
    <col min="1541" max="1546" width="14.140625" bestFit="1" customWidth="1"/>
    <col min="1547" max="1547" width="15.7109375" bestFit="1" customWidth="1"/>
    <col min="1548" max="1548" width="15.7109375" customWidth="1"/>
    <col min="1549" max="1549" width="15.7109375" bestFit="1" customWidth="1"/>
    <col min="1550" max="1560" width="15.7109375" customWidth="1"/>
    <col min="1561" max="1561" width="38.42578125" customWidth="1"/>
    <col min="1791" max="1791" width="42.7109375" customWidth="1"/>
    <col min="1792" max="1795" width="14.140625" bestFit="1" customWidth="1"/>
    <col min="1796" max="1796" width="15.85546875" bestFit="1" customWidth="1"/>
    <col min="1797" max="1802" width="14.140625" bestFit="1" customWidth="1"/>
    <col min="1803" max="1803" width="15.7109375" bestFit="1" customWidth="1"/>
    <col min="1804" max="1804" width="15.7109375" customWidth="1"/>
    <col min="1805" max="1805" width="15.7109375" bestFit="1" customWidth="1"/>
    <col min="1806" max="1816" width="15.7109375" customWidth="1"/>
    <col min="1817" max="1817" width="38.42578125" customWidth="1"/>
    <col min="2047" max="2047" width="42.7109375" customWidth="1"/>
    <col min="2048" max="2051" width="14.140625" bestFit="1" customWidth="1"/>
    <col min="2052" max="2052" width="15.85546875" bestFit="1" customWidth="1"/>
    <col min="2053" max="2058" width="14.140625" bestFit="1" customWidth="1"/>
    <col min="2059" max="2059" width="15.7109375" bestFit="1" customWidth="1"/>
    <col min="2060" max="2060" width="15.7109375" customWidth="1"/>
    <col min="2061" max="2061" width="15.7109375" bestFit="1" customWidth="1"/>
    <col min="2062" max="2072" width="15.7109375" customWidth="1"/>
    <col min="2073" max="2073" width="38.42578125" customWidth="1"/>
    <col min="2303" max="2303" width="42.7109375" customWidth="1"/>
    <col min="2304" max="2307" width="14.140625" bestFit="1" customWidth="1"/>
    <col min="2308" max="2308" width="15.85546875" bestFit="1" customWidth="1"/>
    <col min="2309" max="2314" width="14.140625" bestFit="1" customWidth="1"/>
    <col min="2315" max="2315" width="15.7109375" bestFit="1" customWidth="1"/>
    <col min="2316" max="2316" width="15.7109375" customWidth="1"/>
    <col min="2317" max="2317" width="15.7109375" bestFit="1" customWidth="1"/>
    <col min="2318" max="2328" width="15.7109375" customWidth="1"/>
    <col min="2329" max="2329" width="38.42578125" customWidth="1"/>
    <col min="2559" max="2559" width="42.7109375" customWidth="1"/>
    <col min="2560" max="2563" width="14.140625" bestFit="1" customWidth="1"/>
    <col min="2564" max="2564" width="15.85546875" bestFit="1" customWidth="1"/>
    <col min="2565" max="2570" width="14.140625" bestFit="1" customWidth="1"/>
    <col min="2571" max="2571" width="15.7109375" bestFit="1" customWidth="1"/>
    <col min="2572" max="2572" width="15.7109375" customWidth="1"/>
    <col min="2573" max="2573" width="15.7109375" bestFit="1" customWidth="1"/>
    <col min="2574" max="2584" width="15.7109375" customWidth="1"/>
    <col min="2585" max="2585" width="38.42578125" customWidth="1"/>
    <col min="2815" max="2815" width="42.7109375" customWidth="1"/>
    <col min="2816" max="2819" width="14.140625" bestFit="1" customWidth="1"/>
    <col min="2820" max="2820" width="15.85546875" bestFit="1" customWidth="1"/>
    <col min="2821" max="2826" width="14.140625" bestFit="1" customWidth="1"/>
    <col min="2827" max="2827" width="15.7109375" bestFit="1" customWidth="1"/>
    <col min="2828" max="2828" width="15.7109375" customWidth="1"/>
    <col min="2829" max="2829" width="15.7109375" bestFit="1" customWidth="1"/>
    <col min="2830" max="2840" width="15.7109375" customWidth="1"/>
    <col min="2841" max="2841" width="38.42578125" customWidth="1"/>
    <col min="3071" max="3071" width="42.7109375" customWidth="1"/>
    <col min="3072" max="3075" width="14.140625" bestFit="1" customWidth="1"/>
    <col min="3076" max="3076" width="15.85546875" bestFit="1" customWidth="1"/>
    <col min="3077" max="3082" width="14.140625" bestFit="1" customWidth="1"/>
    <col min="3083" max="3083" width="15.7109375" bestFit="1" customWidth="1"/>
    <col min="3084" max="3084" width="15.7109375" customWidth="1"/>
    <col min="3085" max="3085" width="15.7109375" bestFit="1" customWidth="1"/>
    <col min="3086" max="3096" width="15.7109375" customWidth="1"/>
    <col min="3097" max="3097" width="38.42578125" customWidth="1"/>
    <col min="3327" max="3327" width="42.7109375" customWidth="1"/>
    <col min="3328" max="3331" width="14.140625" bestFit="1" customWidth="1"/>
    <col min="3332" max="3332" width="15.85546875" bestFit="1" customWidth="1"/>
    <col min="3333" max="3338" width="14.140625" bestFit="1" customWidth="1"/>
    <col min="3339" max="3339" width="15.7109375" bestFit="1" customWidth="1"/>
    <col min="3340" max="3340" width="15.7109375" customWidth="1"/>
    <col min="3341" max="3341" width="15.7109375" bestFit="1" customWidth="1"/>
    <col min="3342" max="3352" width="15.7109375" customWidth="1"/>
    <col min="3353" max="3353" width="38.42578125" customWidth="1"/>
    <col min="3583" max="3583" width="42.7109375" customWidth="1"/>
    <col min="3584" max="3587" width="14.140625" bestFit="1" customWidth="1"/>
    <col min="3588" max="3588" width="15.85546875" bestFit="1" customWidth="1"/>
    <col min="3589" max="3594" width="14.140625" bestFit="1" customWidth="1"/>
    <col min="3595" max="3595" width="15.7109375" bestFit="1" customWidth="1"/>
    <col min="3596" max="3596" width="15.7109375" customWidth="1"/>
    <col min="3597" max="3597" width="15.7109375" bestFit="1" customWidth="1"/>
    <col min="3598" max="3608" width="15.7109375" customWidth="1"/>
    <col min="3609" max="3609" width="38.42578125" customWidth="1"/>
    <col min="3839" max="3839" width="42.7109375" customWidth="1"/>
    <col min="3840" max="3843" width="14.140625" bestFit="1" customWidth="1"/>
    <col min="3844" max="3844" width="15.85546875" bestFit="1" customWidth="1"/>
    <col min="3845" max="3850" width="14.140625" bestFit="1" customWidth="1"/>
    <col min="3851" max="3851" width="15.7109375" bestFit="1" customWidth="1"/>
    <col min="3852" max="3852" width="15.7109375" customWidth="1"/>
    <col min="3853" max="3853" width="15.7109375" bestFit="1" customWidth="1"/>
    <col min="3854" max="3864" width="15.7109375" customWidth="1"/>
    <col min="3865" max="3865" width="38.42578125" customWidth="1"/>
    <col min="4095" max="4095" width="42.7109375" customWidth="1"/>
    <col min="4096" max="4099" width="14.140625" bestFit="1" customWidth="1"/>
    <col min="4100" max="4100" width="15.85546875" bestFit="1" customWidth="1"/>
    <col min="4101" max="4106" width="14.140625" bestFit="1" customWidth="1"/>
    <col min="4107" max="4107" width="15.7109375" bestFit="1" customWidth="1"/>
    <col min="4108" max="4108" width="15.7109375" customWidth="1"/>
    <col min="4109" max="4109" width="15.7109375" bestFit="1" customWidth="1"/>
    <col min="4110" max="4120" width="15.7109375" customWidth="1"/>
    <col min="4121" max="4121" width="38.42578125" customWidth="1"/>
    <col min="4351" max="4351" width="42.7109375" customWidth="1"/>
    <col min="4352" max="4355" width="14.140625" bestFit="1" customWidth="1"/>
    <col min="4356" max="4356" width="15.85546875" bestFit="1" customWidth="1"/>
    <col min="4357" max="4362" width="14.140625" bestFit="1" customWidth="1"/>
    <col min="4363" max="4363" width="15.7109375" bestFit="1" customWidth="1"/>
    <col min="4364" max="4364" width="15.7109375" customWidth="1"/>
    <col min="4365" max="4365" width="15.7109375" bestFit="1" customWidth="1"/>
    <col min="4366" max="4376" width="15.7109375" customWidth="1"/>
    <col min="4377" max="4377" width="38.42578125" customWidth="1"/>
    <col min="4607" max="4607" width="42.7109375" customWidth="1"/>
    <col min="4608" max="4611" width="14.140625" bestFit="1" customWidth="1"/>
    <col min="4612" max="4612" width="15.85546875" bestFit="1" customWidth="1"/>
    <col min="4613" max="4618" width="14.140625" bestFit="1" customWidth="1"/>
    <col min="4619" max="4619" width="15.7109375" bestFit="1" customWidth="1"/>
    <col min="4620" max="4620" width="15.7109375" customWidth="1"/>
    <col min="4621" max="4621" width="15.7109375" bestFit="1" customWidth="1"/>
    <col min="4622" max="4632" width="15.7109375" customWidth="1"/>
    <col min="4633" max="4633" width="38.42578125" customWidth="1"/>
    <col min="4863" max="4863" width="42.7109375" customWidth="1"/>
    <col min="4864" max="4867" width="14.140625" bestFit="1" customWidth="1"/>
    <col min="4868" max="4868" width="15.85546875" bestFit="1" customWidth="1"/>
    <col min="4869" max="4874" width="14.140625" bestFit="1" customWidth="1"/>
    <col min="4875" max="4875" width="15.7109375" bestFit="1" customWidth="1"/>
    <col min="4876" max="4876" width="15.7109375" customWidth="1"/>
    <col min="4877" max="4877" width="15.7109375" bestFit="1" customWidth="1"/>
    <col min="4878" max="4888" width="15.7109375" customWidth="1"/>
    <col min="4889" max="4889" width="38.42578125" customWidth="1"/>
    <col min="5119" max="5119" width="42.7109375" customWidth="1"/>
    <col min="5120" max="5123" width="14.140625" bestFit="1" customWidth="1"/>
    <col min="5124" max="5124" width="15.85546875" bestFit="1" customWidth="1"/>
    <col min="5125" max="5130" width="14.140625" bestFit="1" customWidth="1"/>
    <col min="5131" max="5131" width="15.7109375" bestFit="1" customWidth="1"/>
    <col min="5132" max="5132" width="15.7109375" customWidth="1"/>
    <col min="5133" max="5133" width="15.7109375" bestFit="1" customWidth="1"/>
    <col min="5134" max="5144" width="15.7109375" customWidth="1"/>
    <col min="5145" max="5145" width="38.42578125" customWidth="1"/>
    <col min="5375" max="5375" width="42.7109375" customWidth="1"/>
    <col min="5376" max="5379" width="14.140625" bestFit="1" customWidth="1"/>
    <col min="5380" max="5380" width="15.85546875" bestFit="1" customWidth="1"/>
    <col min="5381" max="5386" width="14.140625" bestFit="1" customWidth="1"/>
    <col min="5387" max="5387" width="15.7109375" bestFit="1" customWidth="1"/>
    <col min="5388" max="5388" width="15.7109375" customWidth="1"/>
    <col min="5389" max="5389" width="15.7109375" bestFit="1" customWidth="1"/>
    <col min="5390" max="5400" width="15.7109375" customWidth="1"/>
    <col min="5401" max="5401" width="38.42578125" customWidth="1"/>
    <col min="5631" max="5631" width="42.7109375" customWidth="1"/>
    <col min="5632" max="5635" width="14.140625" bestFit="1" customWidth="1"/>
    <col min="5636" max="5636" width="15.85546875" bestFit="1" customWidth="1"/>
    <col min="5637" max="5642" width="14.140625" bestFit="1" customWidth="1"/>
    <col min="5643" max="5643" width="15.7109375" bestFit="1" customWidth="1"/>
    <col min="5644" max="5644" width="15.7109375" customWidth="1"/>
    <col min="5645" max="5645" width="15.7109375" bestFit="1" customWidth="1"/>
    <col min="5646" max="5656" width="15.7109375" customWidth="1"/>
    <col min="5657" max="5657" width="38.42578125" customWidth="1"/>
    <col min="5887" max="5887" width="42.7109375" customWidth="1"/>
    <col min="5888" max="5891" width="14.140625" bestFit="1" customWidth="1"/>
    <col min="5892" max="5892" width="15.85546875" bestFit="1" customWidth="1"/>
    <col min="5893" max="5898" width="14.140625" bestFit="1" customWidth="1"/>
    <col min="5899" max="5899" width="15.7109375" bestFit="1" customWidth="1"/>
    <col min="5900" max="5900" width="15.7109375" customWidth="1"/>
    <col min="5901" max="5901" width="15.7109375" bestFit="1" customWidth="1"/>
    <col min="5902" max="5912" width="15.7109375" customWidth="1"/>
    <col min="5913" max="5913" width="38.42578125" customWidth="1"/>
    <col min="6143" max="6143" width="42.7109375" customWidth="1"/>
    <col min="6144" max="6147" width="14.140625" bestFit="1" customWidth="1"/>
    <col min="6148" max="6148" width="15.85546875" bestFit="1" customWidth="1"/>
    <col min="6149" max="6154" width="14.140625" bestFit="1" customWidth="1"/>
    <col min="6155" max="6155" width="15.7109375" bestFit="1" customWidth="1"/>
    <col min="6156" max="6156" width="15.7109375" customWidth="1"/>
    <col min="6157" max="6157" width="15.7109375" bestFit="1" customWidth="1"/>
    <col min="6158" max="6168" width="15.7109375" customWidth="1"/>
    <col min="6169" max="6169" width="38.42578125" customWidth="1"/>
    <col min="6399" max="6399" width="42.7109375" customWidth="1"/>
    <col min="6400" max="6403" width="14.140625" bestFit="1" customWidth="1"/>
    <col min="6404" max="6404" width="15.85546875" bestFit="1" customWidth="1"/>
    <col min="6405" max="6410" width="14.140625" bestFit="1" customWidth="1"/>
    <col min="6411" max="6411" width="15.7109375" bestFit="1" customWidth="1"/>
    <col min="6412" max="6412" width="15.7109375" customWidth="1"/>
    <col min="6413" max="6413" width="15.7109375" bestFit="1" customWidth="1"/>
    <col min="6414" max="6424" width="15.7109375" customWidth="1"/>
    <col min="6425" max="6425" width="38.42578125" customWidth="1"/>
    <col min="6655" max="6655" width="42.7109375" customWidth="1"/>
    <col min="6656" max="6659" width="14.140625" bestFit="1" customWidth="1"/>
    <col min="6660" max="6660" width="15.85546875" bestFit="1" customWidth="1"/>
    <col min="6661" max="6666" width="14.140625" bestFit="1" customWidth="1"/>
    <col min="6667" max="6667" width="15.7109375" bestFit="1" customWidth="1"/>
    <col min="6668" max="6668" width="15.7109375" customWidth="1"/>
    <col min="6669" max="6669" width="15.7109375" bestFit="1" customWidth="1"/>
    <col min="6670" max="6680" width="15.7109375" customWidth="1"/>
    <col min="6681" max="6681" width="38.42578125" customWidth="1"/>
    <col min="6911" max="6911" width="42.7109375" customWidth="1"/>
    <col min="6912" max="6915" width="14.140625" bestFit="1" customWidth="1"/>
    <col min="6916" max="6916" width="15.85546875" bestFit="1" customWidth="1"/>
    <col min="6917" max="6922" width="14.140625" bestFit="1" customWidth="1"/>
    <col min="6923" max="6923" width="15.7109375" bestFit="1" customWidth="1"/>
    <col min="6924" max="6924" width="15.7109375" customWidth="1"/>
    <col min="6925" max="6925" width="15.7109375" bestFit="1" customWidth="1"/>
    <col min="6926" max="6936" width="15.7109375" customWidth="1"/>
    <col min="6937" max="6937" width="38.42578125" customWidth="1"/>
    <col min="7167" max="7167" width="42.7109375" customWidth="1"/>
    <col min="7168" max="7171" width="14.140625" bestFit="1" customWidth="1"/>
    <col min="7172" max="7172" width="15.85546875" bestFit="1" customWidth="1"/>
    <col min="7173" max="7178" width="14.140625" bestFit="1" customWidth="1"/>
    <col min="7179" max="7179" width="15.7109375" bestFit="1" customWidth="1"/>
    <col min="7180" max="7180" width="15.7109375" customWidth="1"/>
    <col min="7181" max="7181" width="15.7109375" bestFit="1" customWidth="1"/>
    <col min="7182" max="7192" width="15.7109375" customWidth="1"/>
    <col min="7193" max="7193" width="38.42578125" customWidth="1"/>
    <col min="7423" max="7423" width="42.7109375" customWidth="1"/>
    <col min="7424" max="7427" width="14.140625" bestFit="1" customWidth="1"/>
    <col min="7428" max="7428" width="15.85546875" bestFit="1" customWidth="1"/>
    <col min="7429" max="7434" width="14.140625" bestFit="1" customWidth="1"/>
    <col min="7435" max="7435" width="15.7109375" bestFit="1" customWidth="1"/>
    <col min="7436" max="7436" width="15.7109375" customWidth="1"/>
    <col min="7437" max="7437" width="15.7109375" bestFit="1" customWidth="1"/>
    <col min="7438" max="7448" width="15.7109375" customWidth="1"/>
    <col min="7449" max="7449" width="38.42578125" customWidth="1"/>
    <col min="7679" max="7679" width="42.7109375" customWidth="1"/>
    <col min="7680" max="7683" width="14.140625" bestFit="1" customWidth="1"/>
    <col min="7684" max="7684" width="15.85546875" bestFit="1" customWidth="1"/>
    <col min="7685" max="7690" width="14.140625" bestFit="1" customWidth="1"/>
    <col min="7691" max="7691" width="15.7109375" bestFit="1" customWidth="1"/>
    <col min="7692" max="7692" width="15.7109375" customWidth="1"/>
    <col min="7693" max="7693" width="15.7109375" bestFit="1" customWidth="1"/>
    <col min="7694" max="7704" width="15.7109375" customWidth="1"/>
    <col min="7705" max="7705" width="38.42578125" customWidth="1"/>
    <col min="7935" max="7935" width="42.7109375" customWidth="1"/>
    <col min="7936" max="7939" width="14.140625" bestFit="1" customWidth="1"/>
    <col min="7940" max="7940" width="15.85546875" bestFit="1" customWidth="1"/>
    <col min="7941" max="7946" width="14.140625" bestFit="1" customWidth="1"/>
    <col min="7947" max="7947" width="15.7109375" bestFit="1" customWidth="1"/>
    <col min="7948" max="7948" width="15.7109375" customWidth="1"/>
    <col min="7949" max="7949" width="15.7109375" bestFit="1" customWidth="1"/>
    <col min="7950" max="7960" width="15.7109375" customWidth="1"/>
    <col min="7961" max="7961" width="38.42578125" customWidth="1"/>
    <col min="8191" max="8191" width="42.7109375" customWidth="1"/>
    <col min="8192" max="8195" width="14.140625" bestFit="1" customWidth="1"/>
    <col min="8196" max="8196" width="15.85546875" bestFit="1" customWidth="1"/>
    <col min="8197" max="8202" width="14.140625" bestFit="1" customWidth="1"/>
    <col min="8203" max="8203" width="15.7109375" bestFit="1" customWidth="1"/>
    <col min="8204" max="8204" width="15.7109375" customWidth="1"/>
    <col min="8205" max="8205" width="15.7109375" bestFit="1" customWidth="1"/>
    <col min="8206" max="8216" width="15.7109375" customWidth="1"/>
    <col min="8217" max="8217" width="38.42578125" customWidth="1"/>
    <col min="8447" max="8447" width="42.7109375" customWidth="1"/>
    <col min="8448" max="8451" width="14.140625" bestFit="1" customWidth="1"/>
    <col min="8452" max="8452" width="15.85546875" bestFit="1" customWidth="1"/>
    <col min="8453" max="8458" width="14.140625" bestFit="1" customWidth="1"/>
    <col min="8459" max="8459" width="15.7109375" bestFit="1" customWidth="1"/>
    <col min="8460" max="8460" width="15.7109375" customWidth="1"/>
    <col min="8461" max="8461" width="15.7109375" bestFit="1" customWidth="1"/>
    <col min="8462" max="8472" width="15.7109375" customWidth="1"/>
    <col min="8473" max="8473" width="38.42578125" customWidth="1"/>
    <col min="8703" max="8703" width="42.7109375" customWidth="1"/>
    <col min="8704" max="8707" width="14.140625" bestFit="1" customWidth="1"/>
    <col min="8708" max="8708" width="15.85546875" bestFit="1" customWidth="1"/>
    <col min="8709" max="8714" width="14.140625" bestFit="1" customWidth="1"/>
    <col min="8715" max="8715" width="15.7109375" bestFit="1" customWidth="1"/>
    <col min="8716" max="8716" width="15.7109375" customWidth="1"/>
    <col min="8717" max="8717" width="15.7109375" bestFit="1" customWidth="1"/>
    <col min="8718" max="8728" width="15.7109375" customWidth="1"/>
    <col min="8729" max="8729" width="38.42578125" customWidth="1"/>
    <col min="8959" max="8959" width="42.7109375" customWidth="1"/>
    <col min="8960" max="8963" width="14.140625" bestFit="1" customWidth="1"/>
    <col min="8964" max="8964" width="15.85546875" bestFit="1" customWidth="1"/>
    <col min="8965" max="8970" width="14.140625" bestFit="1" customWidth="1"/>
    <col min="8971" max="8971" width="15.7109375" bestFit="1" customWidth="1"/>
    <col min="8972" max="8972" width="15.7109375" customWidth="1"/>
    <col min="8973" max="8973" width="15.7109375" bestFit="1" customWidth="1"/>
    <col min="8974" max="8984" width="15.7109375" customWidth="1"/>
    <col min="8985" max="8985" width="38.42578125" customWidth="1"/>
    <col min="9215" max="9215" width="42.7109375" customWidth="1"/>
    <col min="9216" max="9219" width="14.140625" bestFit="1" customWidth="1"/>
    <col min="9220" max="9220" width="15.85546875" bestFit="1" customWidth="1"/>
    <col min="9221" max="9226" width="14.140625" bestFit="1" customWidth="1"/>
    <col min="9227" max="9227" width="15.7109375" bestFit="1" customWidth="1"/>
    <col min="9228" max="9228" width="15.7109375" customWidth="1"/>
    <col min="9229" max="9229" width="15.7109375" bestFit="1" customWidth="1"/>
    <col min="9230" max="9240" width="15.7109375" customWidth="1"/>
    <col min="9241" max="9241" width="38.42578125" customWidth="1"/>
    <col min="9471" max="9471" width="42.7109375" customWidth="1"/>
    <col min="9472" max="9475" width="14.140625" bestFit="1" customWidth="1"/>
    <col min="9476" max="9476" width="15.85546875" bestFit="1" customWidth="1"/>
    <col min="9477" max="9482" width="14.140625" bestFit="1" customWidth="1"/>
    <col min="9483" max="9483" width="15.7109375" bestFit="1" customWidth="1"/>
    <col min="9484" max="9484" width="15.7109375" customWidth="1"/>
    <col min="9485" max="9485" width="15.7109375" bestFit="1" customWidth="1"/>
    <col min="9486" max="9496" width="15.7109375" customWidth="1"/>
    <col min="9497" max="9497" width="38.42578125" customWidth="1"/>
    <col min="9727" max="9727" width="42.7109375" customWidth="1"/>
    <col min="9728" max="9731" width="14.140625" bestFit="1" customWidth="1"/>
    <col min="9732" max="9732" width="15.85546875" bestFit="1" customWidth="1"/>
    <col min="9733" max="9738" width="14.140625" bestFit="1" customWidth="1"/>
    <col min="9739" max="9739" width="15.7109375" bestFit="1" customWidth="1"/>
    <col min="9740" max="9740" width="15.7109375" customWidth="1"/>
    <col min="9741" max="9741" width="15.7109375" bestFit="1" customWidth="1"/>
    <col min="9742" max="9752" width="15.7109375" customWidth="1"/>
    <col min="9753" max="9753" width="38.42578125" customWidth="1"/>
    <col min="9983" max="9983" width="42.7109375" customWidth="1"/>
    <col min="9984" max="9987" width="14.140625" bestFit="1" customWidth="1"/>
    <col min="9988" max="9988" width="15.85546875" bestFit="1" customWidth="1"/>
    <col min="9989" max="9994" width="14.140625" bestFit="1" customWidth="1"/>
    <col min="9995" max="9995" width="15.7109375" bestFit="1" customWidth="1"/>
    <col min="9996" max="9996" width="15.7109375" customWidth="1"/>
    <col min="9997" max="9997" width="15.7109375" bestFit="1" customWidth="1"/>
    <col min="9998" max="10008" width="15.7109375" customWidth="1"/>
    <col min="10009" max="10009" width="38.42578125" customWidth="1"/>
    <col min="10239" max="10239" width="42.7109375" customWidth="1"/>
    <col min="10240" max="10243" width="14.140625" bestFit="1" customWidth="1"/>
    <col min="10244" max="10244" width="15.85546875" bestFit="1" customWidth="1"/>
    <col min="10245" max="10250" width="14.140625" bestFit="1" customWidth="1"/>
    <col min="10251" max="10251" width="15.7109375" bestFit="1" customWidth="1"/>
    <col min="10252" max="10252" width="15.7109375" customWidth="1"/>
    <col min="10253" max="10253" width="15.7109375" bestFit="1" customWidth="1"/>
    <col min="10254" max="10264" width="15.7109375" customWidth="1"/>
    <col min="10265" max="10265" width="38.42578125" customWidth="1"/>
    <col min="10495" max="10495" width="42.7109375" customWidth="1"/>
    <col min="10496" max="10499" width="14.140625" bestFit="1" customWidth="1"/>
    <col min="10500" max="10500" width="15.85546875" bestFit="1" customWidth="1"/>
    <col min="10501" max="10506" width="14.140625" bestFit="1" customWidth="1"/>
    <col min="10507" max="10507" width="15.7109375" bestFit="1" customWidth="1"/>
    <col min="10508" max="10508" width="15.7109375" customWidth="1"/>
    <col min="10509" max="10509" width="15.7109375" bestFit="1" customWidth="1"/>
    <col min="10510" max="10520" width="15.7109375" customWidth="1"/>
    <col min="10521" max="10521" width="38.42578125" customWidth="1"/>
    <col min="10751" max="10751" width="42.7109375" customWidth="1"/>
    <col min="10752" max="10755" width="14.140625" bestFit="1" customWidth="1"/>
    <col min="10756" max="10756" width="15.85546875" bestFit="1" customWidth="1"/>
    <col min="10757" max="10762" width="14.140625" bestFit="1" customWidth="1"/>
    <col min="10763" max="10763" width="15.7109375" bestFit="1" customWidth="1"/>
    <col min="10764" max="10764" width="15.7109375" customWidth="1"/>
    <col min="10765" max="10765" width="15.7109375" bestFit="1" customWidth="1"/>
    <col min="10766" max="10776" width="15.7109375" customWidth="1"/>
    <col min="10777" max="10777" width="38.42578125" customWidth="1"/>
    <col min="11007" max="11007" width="42.7109375" customWidth="1"/>
    <col min="11008" max="11011" width="14.140625" bestFit="1" customWidth="1"/>
    <col min="11012" max="11012" width="15.85546875" bestFit="1" customWidth="1"/>
    <col min="11013" max="11018" width="14.140625" bestFit="1" customWidth="1"/>
    <col min="11019" max="11019" width="15.7109375" bestFit="1" customWidth="1"/>
    <col min="11020" max="11020" width="15.7109375" customWidth="1"/>
    <col min="11021" max="11021" width="15.7109375" bestFit="1" customWidth="1"/>
    <col min="11022" max="11032" width="15.7109375" customWidth="1"/>
    <col min="11033" max="11033" width="38.42578125" customWidth="1"/>
    <col min="11263" max="11263" width="42.7109375" customWidth="1"/>
    <col min="11264" max="11267" width="14.140625" bestFit="1" customWidth="1"/>
    <col min="11268" max="11268" width="15.85546875" bestFit="1" customWidth="1"/>
    <col min="11269" max="11274" width="14.140625" bestFit="1" customWidth="1"/>
    <col min="11275" max="11275" width="15.7109375" bestFit="1" customWidth="1"/>
    <col min="11276" max="11276" width="15.7109375" customWidth="1"/>
    <col min="11277" max="11277" width="15.7109375" bestFit="1" customWidth="1"/>
    <col min="11278" max="11288" width="15.7109375" customWidth="1"/>
    <col min="11289" max="11289" width="38.42578125" customWidth="1"/>
    <col min="11519" max="11519" width="42.7109375" customWidth="1"/>
    <col min="11520" max="11523" width="14.140625" bestFit="1" customWidth="1"/>
    <col min="11524" max="11524" width="15.85546875" bestFit="1" customWidth="1"/>
    <col min="11525" max="11530" width="14.140625" bestFit="1" customWidth="1"/>
    <col min="11531" max="11531" width="15.7109375" bestFit="1" customWidth="1"/>
    <col min="11532" max="11532" width="15.7109375" customWidth="1"/>
    <col min="11533" max="11533" width="15.7109375" bestFit="1" customWidth="1"/>
    <col min="11534" max="11544" width="15.7109375" customWidth="1"/>
    <col min="11545" max="11545" width="38.42578125" customWidth="1"/>
    <col min="11775" max="11775" width="42.7109375" customWidth="1"/>
    <col min="11776" max="11779" width="14.140625" bestFit="1" customWidth="1"/>
    <col min="11780" max="11780" width="15.85546875" bestFit="1" customWidth="1"/>
    <col min="11781" max="11786" width="14.140625" bestFit="1" customWidth="1"/>
    <col min="11787" max="11787" width="15.7109375" bestFit="1" customWidth="1"/>
    <col min="11788" max="11788" width="15.7109375" customWidth="1"/>
    <col min="11789" max="11789" width="15.7109375" bestFit="1" customWidth="1"/>
    <col min="11790" max="11800" width="15.7109375" customWidth="1"/>
    <col min="11801" max="11801" width="38.42578125" customWidth="1"/>
    <col min="12031" max="12031" width="42.7109375" customWidth="1"/>
    <col min="12032" max="12035" width="14.140625" bestFit="1" customWidth="1"/>
    <col min="12036" max="12036" width="15.85546875" bestFit="1" customWidth="1"/>
    <col min="12037" max="12042" width="14.140625" bestFit="1" customWidth="1"/>
    <col min="12043" max="12043" width="15.7109375" bestFit="1" customWidth="1"/>
    <col min="12044" max="12044" width="15.7109375" customWidth="1"/>
    <col min="12045" max="12045" width="15.7109375" bestFit="1" customWidth="1"/>
    <col min="12046" max="12056" width="15.7109375" customWidth="1"/>
    <col min="12057" max="12057" width="38.42578125" customWidth="1"/>
    <col min="12287" max="12287" width="42.7109375" customWidth="1"/>
    <col min="12288" max="12291" width="14.140625" bestFit="1" customWidth="1"/>
    <col min="12292" max="12292" width="15.85546875" bestFit="1" customWidth="1"/>
    <col min="12293" max="12298" width="14.140625" bestFit="1" customWidth="1"/>
    <col min="12299" max="12299" width="15.7109375" bestFit="1" customWidth="1"/>
    <col min="12300" max="12300" width="15.7109375" customWidth="1"/>
    <col min="12301" max="12301" width="15.7109375" bestFit="1" customWidth="1"/>
    <col min="12302" max="12312" width="15.7109375" customWidth="1"/>
    <col min="12313" max="12313" width="38.42578125" customWidth="1"/>
    <col min="12543" max="12543" width="42.7109375" customWidth="1"/>
    <col min="12544" max="12547" width="14.140625" bestFit="1" customWidth="1"/>
    <col min="12548" max="12548" width="15.85546875" bestFit="1" customWidth="1"/>
    <col min="12549" max="12554" width="14.140625" bestFit="1" customWidth="1"/>
    <col min="12555" max="12555" width="15.7109375" bestFit="1" customWidth="1"/>
    <col min="12556" max="12556" width="15.7109375" customWidth="1"/>
    <col min="12557" max="12557" width="15.7109375" bestFit="1" customWidth="1"/>
    <col min="12558" max="12568" width="15.7109375" customWidth="1"/>
    <col min="12569" max="12569" width="38.42578125" customWidth="1"/>
    <col min="12799" max="12799" width="42.7109375" customWidth="1"/>
    <col min="12800" max="12803" width="14.140625" bestFit="1" customWidth="1"/>
    <col min="12804" max="12804" width="15.85546875" bestFit="1" customWidth="1"/>
    <col min="12805" max="12810" width="14.140625" bestFit="1" customWidth="1"/>
    <col min="12811" max="12811" width="15.7109375" bestFit="1" customWidth="1"/>
    <col min="12812" max="12812" width="15.7109375" customWidth="1"/>
    <col min="12813" max="12813" width="15.7109375" bestFit="1" customWidth="1"/>
    <col min="12814" max="12824" width="15.7109375" customWidth="1"/>
    <col min="12825" max="12825" width="38.42578125" customWidth="1"/>
    <col min="13055" max="13055" width="42.7109375" customWidth="1"/>
    <col min="13056" max="13059" width="14.140625" bestFit="1" customWidth="1"/>
    <col min="13060" max="13060" width="15.85546875" bestFit="1" customWidth="1"/>
    <col min="13061" max="13066" width="14.140625" bestFit="1" customWidth="1"/>
    <col min="13067" max="13067" width="15.7109375" bestFit="1" customWidth="1"/>
    <col min="13068" max="13068" width="15.7109375" customWidth="1"/>
    <col min="13069" max="13069" width="15.7109375" bestFit="1" customWidth="1"/>
    <col min="13070" max="13080" width="15.7109375" customWidth="1"/>
    <col min="13081" max="13081" width="38.42578125" customWidth="1"/>
    <col min="13311" max="13311" width="42.7109375" customWidth="1"/>
    <col min="13312" max="13315" width="14.140625" bestFit="1" customWidth="1"/>
    <col min="13316" max="13316" width="15.85546875" bestFit="1" customWidth="1"/>
    <col min="13317" max="13322" width="14.140625" bestFit="1" customWidth="1"/>
    <col min="13323" max="13323" width="15.7109375" bestFit="1" customWidth="1"/>
    <col min="13324" max="13324" width="15.7109375" customWidth="1"/>
    <col min="13325" max="13325" width="15.7109375" bestFit="1" customWidth="1"/>
    <col min="13326" max="13336" width="15.7109375" customWidth="1"/>
    <col min="13337" max="13337" width="38.42578125" customWidth="1"/>
    <col min="13567" max="13567" width="42.7109375" customWidth="1"/>
    <col min="13568" max="13571" width="14.140625" bestFit="1" customWidth="1"/>
    <col min="13572" max="13572" width="15.85546875" bestFit="1" customWidth="1"/>
    <col min="13573" max="13578" width="14.140625" bestFit="1" customWidth="1"/>
    <col min="13579" max="13579" width="15.7109375" bestFit="1" customWidth="1"/>
    <col min="13580" max="13580" width="15.7109375" customWidth="1"/>
    <col min="13581" max="13581" width="15.7109375" bestFit="1" customWidth="1"/>
    <col min="13582" max="13592" width="15.7109375" customWidth="1"/>
    <col min="13593" max="13593" width="38.42578125" customWidth="1"/>
    <col min="13823" max="13823" width="42.7109375" customWidth="1"/>
    <col min="13824" max="13827" width="14.140625" bestFit="1" customWidth="1"/>
    <col min="13828" max="13828" width="15.85546875" bestFit="1" customWidth="1"/>
    <col min="13829" max="13834" width="14.140625" bestFit="1" customWidth="1"/>
    <col min="13835" max="13835" width="15.7109375" bestFit="1" customWidth="1"/>
    <col min="13836" max="13836" width="15.7109375" customWidth="1"/>
    <col min="13837" max="13837" width="15.7109375" bestFit="1" customWidth="1"/>
    <col min="13838" max="13848" width="15.7109375" customWidth="1"/>
    <col min="13849" max="13849" width="38.42578125" customWidth="1"/>
    <col min="14079" max="14079" width="42.7109375" customWidth="1"/>
    <col min="14080" max="14083" width="14.140625" bestFit="1" customWidth="1"/>
    <col min="14084" max="14084" width="15.85546875" bestFit="1" customWidth="1"/>
    <col min="14085" max="14090" width="14.140625" bestFit="1" customWidth="1"/>
    <col min="14091" max="14091" width="15.7109375" bestFit="1" customWidth="1"/>
    <col min="14092" max="14092" width="15.7109375" customWidth="1"/>
    <col min="14093" max="14093" width="15.7109375" bestFit="1" customWidth="1"/>
    <col min="14094" max="14104" width="15.7109375" customWidth="1"/>
    <col min="14105" max="14105" width="38.42578125" customWidth="1"/>
    <col min="14335" max="14335" width="42.7109375" customWidth="1"/>
    <col min="14336" max="14339" width="14.140625" bestFit="1" customWidth="1"/>
    <col min="14340" max="14340" width="15.85546875" bestFit="1" customWidth="1"/>
    <col min="14341" max="14346" width="14.140625" bestFit="1" customWidth="1"/>
    <col min="14347" max="14347" width="15.7109375" bestFit="1" customWidth="1"/>
    <col min="14348" max="14348" width="15.7109375" customWidth="1"/>
    <col min="14349" max="14349" width="15.7109375" bestFit="1" customWidth="1"/>
    <col min="14350" max="14360" width="15.7109375" customWidth="1"/>
    <col min="14361" max="14361" width="38.42578125" customWidth="1"/>
    <col min="14591" max="14591" width="42.7109375" customWidth="1"/>
    <col min="14592" max="14595" width="14.140625" bestFit="1" customWidth="1"/>
    <col min="14596" max="14596" width="15.85546875" bestFit="1" customWidth="1"/>
    <col min="14597" max="14602" width="14.140625" bestFit="1" customWidth="1"/>
    <col min="14603" max="14603" width="15.7109375" bestFit="1" customWidth="1"/>
    <col min="14604" max="14604" width="15.7109375" customWidth="1"/>
    <col min="14605" max="14605" width="15.7109375" bestFit="1" customWidth="1"/>
    <col min="14606" max="14616" width="15.7109375" customWidth="1"/>
    <col min="14617" max="14617" width="38.42578125" customWidth="1"/>
    <col min="14847" max="14847" width="42.7109375" customWidth="1"/>
    <col min="14848" max="14851" width="14.140625" bestFit="1" customWidth="1"/>
    <col min="14852" max="14852" width="15.85546875" bestFit="1" customWidth="1"/>
    <col min="14853" max="14858" width="14.140625" bestFit="1" customWidth="1"/>
    <col min="14859" max="14859" width="15.7109375" bestFit="1" customWidth="1"/>
    <col min="14860" max="14860" width="15.7109375" customWidth="1"/>
    <col min="14861" max="14861" width="15.7109375" bestFit="1" customWidth="1"/>
    <col min="14862" max="14872" width="15.7109375" customWidth="1"/>
    <col min="14873" max="14873" width="38.42578125" customWidth="1"/>
    <col min="15103" max="15103" width="42.7109375" customWidth="1"/>
    <col min="15104" max="15107" width="14.140625" bestFit="1" customWidth="1"/>
    <col min="15108" max="15108" width="15.85546875" bestFit="1" customWidth="1"/>
    <col min="15109" max="15114" width="14.140625" bestFit="1" customWidth="1"/>
    <col min="15115" max="15115" width="15.7109375" bestFit="1" customWidth="1"/>
    <col min="15116" max="15116" width="15.7109375" customWidth="1"/>
    <col min="15117" max="15117" width="15.7109375" bestFit="1" customWidth="1"/>
    <col min="15118" max="15128" width="15.7109375" customWidth="1"/>
    <col min="15129" max="15129" width="38.42578125" customWidth="1"/>
    <col min="15359" max="15359" width="42.7109375" customWidth="1"/>
    <col min="15360" max="15363" width="14.140625" bestFit="1" customWidth="1"/>
    <col min="15364" max="15364" width="15.85546875" bestFit="1" customWidth="1"/>
    <col min="15365" max="15370" width="14.140625" bestFit="1" customWidth="1"/>
    <col min="15371" max="15371" width="15.7109375" bestFit="1" customWidth="1"/>
    <col min="15372" max="15372" width="15.7109375" customWidth="1"/>
    <col min="15373" max="15373" width="15.7109375" bestFit="1" customWidth="1"/>
    <col min="15374" max="15384" width="15.7109375" customWidth="1"/>
    <col min="15385" max="15385" width="38.42578125" customWidth="1"/>
    <col min="15615" max="15615" width="42.7109375" customWidth="1"/>
    <col min="15616" max="15619" width="14.140625" bestFit="1" customWidth="1"/>
    <col min="15620" max="15620" width="15.85546875" bestFit="1" customWidth="1"/>
    <col min="15621" max="15626" width="14.140625" bestFit="1" customWidth="1"/>
    <col min="15627" max="15627" width="15.7109375" bestFit="1" customWidth="1"/>
    <col min="15628" max="15628" width="15.7109375" customWidth="1"/>
    <col min="15629" max="15629" width="15.7109375" bestFit="1" customWidth="1"/>
    <col min="15630" max="15640" width="15.7109375" customWidth="1"/>
    <col min="15641" max="15641" width="38.42578125" customWidth="1"/>
    <col min="15871" max="15871" width="42.7109375" customWidth="1"/>
    <col min="15872" max="15875" width="14.140625" bestFit="1" customWidth="1"/>
    <col min="15876" max="15876" width="15.85546875" bestFit="1" customWidth="1"/>
    <col min="15877" max="15882" width="14.140625" bestFit="1" customWidth="1"/>
    <col min="15883" max="15883" width="15.7109375" bestFit="1" customWidth="1"/>
    <col min="15884" max="15884" width="15.7109375" customWidth="1"/>
    <col min="15885" max="15885" width="15.7109375" bestFit="1" customWidth="1"/>
    <col min="15886" max="15896" width="15.7109375" customWidth="1"/>
    <col min="15897" max="15897" width="38.42578125" customWidth="1"/>
    <col min="16127" max="16127" width="42.7109375" customWidth="1"/>
    <col min="16128" max="16131" width="14.140625" bestFit="1" customWidth="1"/>
    <col min="16132" max="16132" width="15.85546875" bestFit="1" customWidth="1"/>
    <col min="16133" max="16138" width="14.140625" bestFit="1" customWidth="1"/>
    <col min="16139" max="16139" width="15.7109375" bestFit="1" customWidth="1"/>
    <col min="16140" max="16140" width="15.7109375" customWidth="1"/>
    <col min="16141" max="16141" width="15.7109375" bestFit="1" customWidth="1"/>
    <col min="16142" max="16152" width="15.7109375" customWidth="1"/>
    <col min="16153" max="16153" width="38.42578125" customWidth="1"/>
  </cols>
  <sheetData>
    <row r="1" spans="1:26" ht="27.75" x14ac:dyDescent="0.7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6" ht="27.75" x14ac:dyDescent="0.7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6" ht="28.5" thickBot="1" x14ac:dyDescent="0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2"/>
    </row>
    <row r="4" spans="1:26" ht="24.75" customHeight="1" x14ac:dyDescent="0.25">
      <c r="A4" s="89" t="s">
        <v>2</v>
      </c>
      <c r="B4" s="86">
        <v>2004</v>
      </c>
      <c r="C4" s="86">
        <v>2005</v>
      </c>
      <c r="D4" s="86">
        <v>2006</v>
      </c>
      <c r="E4" s="86">
        <v>2007</v>
      </c>
      <c r="F4" s="86">
        <v>2008</v>
      </c>
      <c r="G4" s="86">
        <v>2009</v>
      </c>
      <c r="H4" s="86">
        <v>2010</v>
      </c>
      <c r="I4" s="86">
        <v>2011</v>
      </c>
      <c r="J4" s="86">
        <v>2012</v>
      </c>
      <c r="K4" s="86">
        <v>2013</v>
      </c>
      <c r="L4" s="86">
        <v>2014</v>
      </c>
      <c r="M4" s="86">
        <v>2015</v>
      </c>
      <c r="N4" s="86">
        <v>2016</v>
      </c>
      <c r="O4" s="86">
        <v>2017</v>
      </c>
      <c r="P4" s="95">
        <v>2018</v>
      </c>
      <c r="Q4" s="96"/>
      <c r="R4" s="96"/>
      <c r="S4" s="96"/>
      <c r="T4" s="96"/>
      <c r="U4" s="96"/>
      <c r="V4" s="96"/>
      <c r="W4" s="96"/>
      <c r="X4" s="97"/>
      <c r="Y4" s="92" t="s">
        <v>3</v>
      </c>
    </row>
    <row r="5" spans="1:26" ht="24.75" customHeight="1" x14ac:dyDescent="0.25">
      <c r="A5" s="90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4" t="s">
        <v>4</v>
      </c>
      <c r="Q5" s="84" t="s">
        <v>41</v>
      </c>
      <c r="R5" s="84" t="s">
        <v>42</v>
      </c>
      <c r="S5" s="84" t="s">
        <v>43</v>
      </c>
      <c r="T5" s="84" t="s">
        <v>44</v>
      </c>
      <c r="U5" s="84" t="s">
        <v>45</v>
      </c>
      <c r="V5" s="84" t="s">
        <v>46</v>
      </c>
      <c r="W5" s="84" t="s">
        <v>47</v>
      </c>
      <c r="X5" s="84" t="s">
        <v>48</v>
      </c>
      <c r="Y5" s="93"/>
    </row>
    <row r="6" spans="1:26" ht="15" customHeight="1" x14ac:dyDescent="0.25">
      <c r="A6" s="91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5"/>
      <c r="Q6" s="85"/>
      <c r="R6" s="85"/>
      <c r="S6" s="85"/>
      <c r="T6" s="85"/>
      <c r="U6" s="85"/>
      <c r="V6" s="85"/>
      <c r="W6" s="85"/>
      <c r="X6" s="85"/>
      <c r="Y6" s="94"/>
    </row>
    <row r="7" spans="1:26" ht="27.75" x14ac:dyDescent="0.7">
      <c r="A7" s="1" t="s">
        <v>5</v>
      </c>
      <c r="B7" s="2"/>
      <c r="C7" s="2"/>
      <c r="D7" s="2"/>
      <c r="E7" s="2"/>
      <c r="F7" s="2"/>
      <c r="G7" s="3"/>
      <c r="H7" s="4"/>
      <c r="I7" s="4"/>
      <c r="J7" s="5"/>
      <c r="K7" s="5"/>
      <c r="L7" s="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 t="s">
        <v>6</v>
      </c>
    </row>
    <row r="8" spans="1:26" ht="27.75" x14ac:dyDescent="0.7">
      <c r="A8" s="1" t="s">
        <v>7</v>
      </c>
      <c r="B8" s="2"/>
      <c r="C8" s="2"/>
      <c r="D8" s="2"/>
      <c r="E8" s="2"/>
      <c r="F8" s="2"/>
      <c r="G8" s="5"/>
      <c r="H8" s="4"/>
      <c r="I8" s="4"/>
      <c r="J8" s="5"/>
      <c r="K8" s="5"/>
      <c r="L8" s="4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 t="s">
        <v>8</v>
      </c>
    </row>
    <row r="9" spans="1:26" ht="27.75" x14ac:dyDescent="0.7">
      <c r="A9" s="1" t="s">
        <v>9</v>
      </c>
      <c r="B9" s="8">
        <v>4.3</v>
      </c>
      <c r="C9" s="8">
        <v>7.1</v>
      </c>
      <c r="D9" s="9">
        <v>9.4</v>
      </c>
      <c r="E9" s="8">
        <v>21</v>
      </c>
      <c r="F9" s="9">
        <v>17.37</v>
      </c>
      <c r="G9" s="9">
        <v>7.8</v>
      </c>
      <c r="H9" s="10"/>
      <c r="I9" s="10"/>
      <c r="J9" s="9"/>
      <c r="K9" s="9"/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7" t="s">
        <v>10</v>
      </c>
    </row>
    <row r="10" spans="1:26" ht="27.75" x14ac:dyDescent="0.7">
      <c r="A10" s="1" t="s">
        <v>11</v>
      </c>
      <c r="B10" s="12">
        <v>1674700</v>
      </c>
      <c r="C10" s="12">
        <v>3894100</v>
      </c>
      <c r="D10" s="12">
        <v>3001690</v>
      </c>
      <c r="E10" s="3">
        <v>3219320</v>
      </c>
      <c r="F10" s="13">
        <v>1892160</v>
      </c>
      <c r="G10" s="12">
        <v>2529060</v>
      </c>
      <c r="H10" s="14"/>
      <c r="I10" s="14"/>
      <c r="J10" s="12"/>
      <c r="K10" s="12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7" t="s">
        <v>12</v>
      </c>
    </row>
    <row r="11" spans="1:26" ht="27.75" x14ac:dyDescent="0.7">
      <c r="A11" s="1" t="s">
        <v>13</v>
      </c>
      <c r="B11" s="12">
        <v>750050</v>
      </c>
      <c r="C11" s="12">
        <v>3618680</v>
      </c>
      <c r="D11" s="12">
        <v>3950260</v>
      </c>
      <c r="E11" s="3">
        <v>2951820</v>
      </c>
      <c r="F11" s="13">
        <v>1911110</v>
      </c>
      <c r="G11" s="12">
        <v>2060580</v>
      </c>
      <c r="H11" s="14">
        <v>968530</v>
      </c>
      <c r="I11" s="14"/>
      <c r="J11" s="12"/>
      <c r="K11" s="12"/>
      <c r="L11" s="14"/>
      <c r="M11" s="15"/>
      <c r="N11" s="15"/>
      <c r="O11" s="15"/>
      <c r="P11" s="15"/>
      <c r="Q11" s="15"/>
      <c r="R11" s="15"/>
      <c r="S11" s="15"/>
      <c r="T11" s="79"/>
      <c r="U11" s="79"/>
      <c r="V11" s="79"/>
      <c r="W11" s="79"/>
      <c r="X11" s="79"/>
      <c r="Y11" s="7" t="s">
        <v>14</v>
      </c>
    </row>
    <row r="12" spans="1:26" ht="28.5" thickBot="1" x14ac:dyDescent="0.75">
      <c r="A12" s="16" t="s">
        <v>15</v>
      </c>
      <c r="B12" s="17">
        <f>B10-B11</f>
        <v>924650</v>
      </c>
      <c r="C12" s="17">
        <f>B12+C10-C11</f>
        <v>1200070</v>
      </c>
      <c r="D12" s="17">
        <f>C12+D10-D11</f>
        <v>251500</v>
      </c>
      <c r="E12" s="17">
        <f>D12+E10-E11</f>
        <v>519000</v>
      </c>
      <c r="F12" s="17">
        <f>E12+F10-F11</f>
        <v>500050</v>
      </c>
      <c r="G12" s="17">
        <f>F12+G10-G11</f>
        <v>968530</v>
      </c>
      <c r="H12" s="17"/>
      <c r="I12" s="17"/>
      <c r="J12" s="17"/>
      <c r="K12" s="17"/>
      <c r="L12" s="17"/>
      <c r="M12" s="18"/>
      <c r="N12" s="18"/>
      <c r="O12" s="18"/>
      <c r="P12" s="19"/>
      <c r="Q12" s="19"/>
      <c r="R12" s="19"/>
      <c r="S12" s="19"/>
      <c r="T12" s="18"/>
      <c r="U12" s="19"/>
      <c r="V12" s="19"/>
      <c r="W12" s="19"/>
      <c r="X12" s="19"/>
      <c r="Y12" s="21" t="s">
        <v>16</v>
      </c>
    </row>
    <row r="13" spans="1:26" ht="28.5" thickTop="1" x14ac:dyDescent="0.7">
      <c r="A13" s="22" t="s">
        <v>17</v>
      </c>
      <c r="B13" s="23"/>
      <c r="C13" s="23"/>
      <c r="D13" s="23"/>
      <c r="E13" s="23"/>
      <c r="F13" s="24"/>
      <c r="G13" s="23"/>
      <c r="H13" s="25"/>
      <c r="I13" s="25"/>
      <c r="J13" s="23"/>
      <c r="K13" s="23"/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7" t="s">
        <v>18</v>
      </c>
    </row>
    <row r="14" spans="1:26" ht="27.75" x14ac:dyDescent="0.7">
      <c r="A14" s="1" t="s">
        <v>9</v>
      </c>
      <c r="B14" s="12"/>
      <c r="C14" s="12"/>
      <c r="D14" s="12"/>
      <c r="E14" s="12"/>
      <c r="F14" s="12"/>
      <c r="G14" s="12"/>
      <c r="H14" s="28">
        <v>8.9</v>
      </c>
      <c r="I14" s="28">
        <v>9.41</v>
      </c>
      <c r="J14" s="29">
        <v>6.26</v>
      </c>
      <c r="K14" s="29">
        <v>5.35</v>
      </c>
      <c r="L14" s="30">
        <v>7.6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7" t="s">
        <v>10</v>
      </c>
      <c r="Z14" s="32"/>
    </row>
    <row r="15" spans="1:26" ht="27.75" x14ac:dyDescent="0.7">
      <c r="A15" s="1" t="s">
        <v>11</v>
      </c>
      <c r="B15" s="12"/>
      <c r="C15" s="12"/>
      <c r="D15" s="12"/>
      <c r="E15" s="12"/>
      <c r="F15" s="12"/>
      <c r="G15" s="12"/>
      <c r="H15" s="14">
        <v>1615010</v>
      </c>
      <c r="I15" s="14">
        <v>2315350</v>
      </c>
      <c r="J15" s="12">
        <v>1067050</v>
      </c>
      <c r="K15" s="12">
        <v>590040</v>
      </c>
      <c r="L15" s="3">
        <v>1595850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7" t="s">
        <v>12</v>
      </c>
      <c r="Z15" s="32"/>
    </row>
    <row r="16" spans="1:26" ht="27.75" x14ac:dyDescent="0.7">
      <c r="A16" s="1" t="s">
        <v>19</v>
      </c>
      <c r="B16" s="12"/>
      <c r="C16" s="12"/>
      <c r="D16" s="12"/>
      <c r="E16" s="12"/>
      <c r="F16" s="12"/>
      <c r="G16" s="12"/>
      <c r="H16" s="14">
        <v>500500</v>
      </c>
      <c r="I16" s="14">
        <v>2463520</v>
      </c>
      <c r="J16" s="12">
        <v>1566390</v>
      </c>
      <c r="K16" s="12">
        <v>857010</v>
      </c>
      <c r="L16" s="3">
        <v>1043880</v>
      </c>
      <c r="M16" s="33">
        <v>752000</v>
      </c>
      <c r="N16" s="33"/>
      <c r="O16" s="33"/>
      <c r="P16" s="33"/>
      <c r="Q16" s="33"/>
      <c r="R16" s="33"/>
      <c r="S16" s="33"/>
      <c r="T16" s="42"/>
      <c r="U16" s="42"/>
      <c r="V16" s="42"/>
      <c r="W16" s="42"/>
      <c r="X16" s="42"/>
      <c r="Y16" s="7" t="s">
        <v>20</v>
      </c>
      <c r="Z16" s="35"/>
    </row>
    <row r="17" spans="1:28" ht="28.5" thickBot="1" x14ac:dyDescent="0.75">
      <c r="A17" s="16" t="s">
        <v>15</v>
      </c>
      <c r="B17" s="17"/>
      <c r="C17" s="17"/>
      <c r="D17" s="17"/>
      <c r="E17" s="17"/>
      <c r="F17" s="20"/>
      <c r="G17" s="20"/>
      <c r="H17" s="20">
        <f>G17+H15-H16</f>
        <v>1114510</v>
      </c>
      <c r="I17" s="20">
        <f>H17+I15-I16</f>
        <v>966340</v>
      </c>
      <c r="J17" s="20">
        <f>I17+J15-J16</f>
        <v>467000</v>
      </c>
      <c r="K17" s="20">
        <f>J17+K15-K16</f>
        <v>200030</v>
      </c>
      <c r="L17" s="20">
        <f>K17+L15-L16</f>
        <v>752000</v>
      </c>
      <c r="M17" s="20"/>
      <c r="N17" s="20"/>
      <c r="O17" s="20"/>
      <c r="P17" s="20"/>
      <c r="Q17" s="20"/>
      <c r="R17" s="20"/>
      <c r="S17" s="20"/>
      <c r="T17" s="17"/>
      <c r="U17" s="20"/>
      <c r="V17" s="20"/>
      <c r="W17" s="20"/>
      <c r="X17" s="20"/>
      <c r="Y17" s="21" t="s">
        <v>21</v>
      </c>
      <c r="Z17" s="32"/>
    </row>
    <row r="18" spans="1:28" ht="28.5" thickTop="1" x14ac:dyDescent="0.7">
      <c r="A18" s="22" t="s">
        <v>22</v>
      </c>
      <c r="B18" s="23"/>
      <c r="C18" s="23"/>
      <c r="D18" s="23"/>
      <c r="E18" s="23"/>
      <c r="F18" s="24"/>
      <c r="G18" s="23"/>
      <c r="H18" s="25"/>
      <c r="I18" s="25"/>
      <c r="J18" s="23"/>
      <c r="K18" s="23"/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7" t="s">
        <v>23</v>
      </c>
      <c r="Z18" s="32"/>
      <c r="AA18" s="32"/>
      <c r="AB18" s="36"/>
    </row>
    <row r="19" spans="1:28" ht="27.75" x14ac:dyDescent="0.7">
      <c r="A19" s="1" t="s">
        <v>9</v>
      </c>
      <c r="B19" s="12"/>
      <c r="C19" s="12"/>
      <c r="D19" s="12"/>
      <c r="E19" s="12"/>
      <c r="F19" s="12"/>
      <c r="G19" s="29">
        <v>2</v>
      </c>
      <c r="H19" s="28">
        <v>5.83</v>
      </c>
      <c r="I19" s="28"/>
      <c r="J19" s="29"/>
      <c r="K19" s="29">
        <v>3.33</v>
      </c>
      <c r="L19" s="28">
        <v>6.48</v>
      </c>
      <c r="M19" s="37">
        <v>2.89</v>
      </c>
      <c r="N19" s="37">
        <v>5.27</v>
      </c>
      <c r="O19" s="37">
        <v>4.4000000000000004</v>
      </c>
      <c r="P19" s="37"/>
      <c r="Q19" s="37"/>
      <c r="R19" s="37"/>
      <c r="S19" s="37"/>
      <c r="T19" s="37">
        <v>3.5</v>
      </c>
      <c r="U19" s="37">
        <v>3.2</v>
      </c>
      <c r="V19" s="37"/>
      <c r="W19" s="37">
        <v>2.9</v>
      </c>
      <c r="X19" s="37"/>
      <c r="Y19" s="7" t="s">
        <v>10</v>
      </c>
    </row>
    <row r="20" spans="1:28" ht="27.75" x14ac:dyDescent="0.7">
      <c r="A20" s="1" t="s">
        <v>11</v>
      </c>
      <c r="B20" s="12"/>
      <c r="C20" s="12"/>
      <c r="D20" s="12"/>
      <c r="E20" s="12"/>
      <c r="F20" s="12"/>
      <c r="G20" s="38">
        <v>3510000</v>
      </c>
      <c r="H20" s="39">
        <v>3760510</v>
      </c>
      <c r="I20" s="39"/>
      <c r="J20" s="38"/>
      <c r="K20" s="38">
        <v>1300000</v>
      </c>
      <c r="L20" s="40">
        <v>5012500</v>
      </c>
      <c r="M20" s="41">
        <v>14474704</v>
      </c>
      <c r="N20" s="41">
        <v>13958050</v>
      </c>
      <c r="O20" s="41">
        <v>2446520</v>
      </c>
      <c r="P20" s="42"/>
      <c r="Q20" s="42"/>
      <c r="R20" s="42"/>
      <c r="S20" s="42"/>
      <c r="T20" s="42">
        <v>100010</v>
      </c>
      <c r="U20" s="42">
        <v>100010</v>
      </c>
      <c r="V20" s="42"/>
      <c r="W20" s="42">
        <v>150020</v>
      </c>
      <c r="X20" s="42"/>
      <c r="Y20" s="7" t="s">
        <v>24</v>
      </c>
    </row>
    <row r="21" spans="1:28" ht="27.75" x14ac:dyDescent="0.7">
      <c r="A21" s="1" t="s">
        <v>19</v>
      </c>
      <c r="B21" s="12"/>
      <c r="C21" s="12"/>
      <c r="D21" s="12"/>
      <c r="E21" s="12"/>
      <c r="F21" s="12"/>
      <c r="G21" s="12"/>
      <c r="H21" s="14">
        <v>3159733</v>
      </c>
      <c r="I21" s="14">
        <v>1185777</v>
      </c>
      <c r="J21" s="12"/>
      <c r="K21" s="38">
        <v>2925000</v>
      </c>
      <c r="L21" s="3"/>
      <c r="M21" s="44">
        <v>1475500</v>
      </c>
      <c r="N21" s="44">
        <v>506200</v>
      </c>
      <c r="O21" s="44">
        <v>2915450</v>
      </c>
      <c r="P21" s="33"/>
      <c r="Q21" s="33">
        <v>100000</v>
      </c>
      <c r="R21" s="33">
        <v>200000</v>
      </c>
      <c r="S21" s="33">
        <v>200000</v>
      </c>
      <c r="T21" s="42">
        <v>200010</v>
      </c>
      <c r="U21" s="42">
        <v>120430</v>
      </c>
      <c r="V21" s="42">
        <v>126000</v>
      </c>
      <c r="W21" s="42">
        <v>573900</v>
      </c>
      <c r="X21" s="42">
        <v>1301107</v>
      </c>
      <c r="Y21" s="7" t="s">
        <v>20</v>
      </c>
    </row>
    <row r="22" spans="1:28" ht="28.5" thickBot="1" x14ac:dyDescent="0.75">
      <c r="A22" s="45" t="s">
        <v>15</v>
      </c>
      <c r="B22" s="38"/>
      <c r="C22" s="38"/>
      <c r="D22" s="38"/>
      <c r="E22" s="38"/>
      <c r="F22" s="38"/>
      <c r="G22" s="38">
        <f>G20-G21</f>
        <v>3510000</v>
      </c>
      <c r="H22" s="39">
        <f>G22+H20-H21</f>
        <v>4110777</v>
      </c>
      <c r="I22" s="39">
        <f>H22-I21</f>
        <v>2925000</v>
      </c>
      <c r="J22" s="38">
        <v>2925000</v>
      </c>
      <c r="K22" s="38">
        <f>J22+K20-K21</f>
        <v>1300000</v>
      </c>
      <c r="L22" s="38">
        <f>K22+L20-L21</f>
        <v>6312500</v>
      </c>
      <c r="M22" s="46">
        <v>19311704</v>
      </c>
      <c r="N22" s="46">
        <f t="shared" ref="N22" si="0">M22+N20-N21</f>
        <v>32763554</v>
      </c>
      <c r="O22" s="46">
        <f>N22+O20-O21</f>
        <v>32294624</v>
      </c>
      <c r="P22" s="79">
        <f>O22+P20-P21</f>
        <v>32294624</v>
      </c>
      <c r="Q22" s="79">
        <f t="shared" ref="Q22:U22" si="1">P22+Q20-Q21</f>
        <v>32194624</v>
      </c>
      <c r="R22" s="79">
        <f t="shared" si="1"/>
        <v>31994624</v>
      </c>
      <c r="S22" s="79">
        <f t="shared" si="1"/>
        <v>31794624</v>
      </c>
      <c r="T22" s="18">
        <f t="shared" si="1"/>
        <v>31694624</v>
      </c>
      <c r="U22" s="18">
        <f t="shared" si="1"/>
        <v>31674204</v>
      </c>
      <c r="V22" s="18">
        <f t="shared" ref="V22" si="2">U22+V20-V21</f>
        <v>31548204</v>
      </c>
      <c r="W22" s="18">
        <f t="shared" ref="W22:X22" si="3">V22+W20-W21</f>
        <v>31124324</v>
      </c>
      <c r="X22" s="18">
        <f t="shared" si="3"/>
        <v>29823217</v>
      </c>
      <c r="Y22" s="47" t="s">
        <v>21</v>
      </c>
    </row>
    <row r="23" spans="1:28" ht="29.25" thickTop="1" thickBot="1" x14ac:dyDescent="0.75">
      <c r="A23" s="48" t="s">
        <v>25</v>
      </c>
      <c r="B23" s="49">
        <f>B12+B17+B22</f>
        <v>924650</v>
      </c>
      <c r="C23" s="49">
        <f t="shared" ref="C23:N23" si="4">C12+C17+C22</f>
        <v>1200070</v>
      </c>
      <c r="D23" s="49">
        <f t="shared" si="4"/>
        <v>251500</v>
      </c>
      <c r="E23" s="49">
        <f t="shared" si="4"/>
        <v>519000</v>
      </c>
      <c r="F23" s="49">
        <f t="shared" si="4"/>
        <v>500050</v>
      </c>
      <c r="G23" s="49">
        <f t="shared" si="4"/>
        <v>4478530</v>
      </c>
      <c r="H23" s="49">
        <f t="shared" si="4"/>
        <v>5225287</v>
      </c>
      <c r="I23" s="49">
        <f t="shared" si="4"/>
        <v>3891340</v>
      </c>
      <c r="J23" s="49">
        <f t="shared" si="4"/>
        <v>3392000</v>
      </c>
      <c r="K23" s="49">
        <f t="shared" si="4"/>
        <v>1500030</v>
      </c>
      <c r="L23" s="49">
        <f t="shared" si="4"/>
        <v>7064500</v>
      </c>
      <c r="M23" s="49">
        <f t="shared" si="4"/>
        <v>19311704</v>
      </c>
      <c r="N23" s="50">
        <f t="shared" si="4"/>
        <v>32763554</v>
      </c>
      <c r="O23" s="50">
        <f>O12+O17+O22</f>
        <v>32294624</v>
      </c>
      <c r="P23" s="50">
        <f>P12+P17+P22</f>
        <v>32294624</v>
      </c>
      <c r="Q23" s="50">
        <f t="shared" ref="Q23:V23" si="5">Q12+Q17+Q22</f>
        <v>32194624</v>
      </c>
      <c r="R23" s="50">
        <f t="shared" si="5"/>
        <v>31994624</v>
      </c>
      <c r="S23" s="50">
        <f t="shared" si="5"/>
        <v>31794624</v>
      </c>
      <c r="T23" s="50">
        <f t="shared" si="5"/>
        <v>31694624</v>
      </c>
      <c r="U23" s="50">
        <f t="shared" si="5"/>
        <v>31674204</v>
      </c>
      <c r="V23" s="50">
        <f t="shared" si="5"/>
        <v>31548204</v>
      </c>
      <c r="W23" s="50">
        <f>W12+W17+W22</f>
        <v>31124324</v>
      </c>
      <c r="X23" s="50">
        <f>X12+X17+X22</f>
        <v>29823217</v>
      </c>
      <c r="Y23" s="51" t="s">
        <v>26</v>
      </c>
    </row>
    <row r="24" spans="1:28" ht="28.5" thickTop="1" x14ac:dyDescent="0.7">
      <c r="A24" s="22" t="s">
        <v>27</v>
      </c>
      <c r="B24" s="52"/>
      <c r="C24" s="52"/>
      <c r="D24" s="52"/>
      <c r="E24" s="52"/>
      <c r="F24" s="53"/>
      <c r="G24" s="52"/>
      <c r="H24" s="54"/>
      <c r="I24" s="54"/>
      <c r="J24" s="52"/>
      <c r="K24" s="52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27" t="s">
        <v>28</v>
      </c>
    </row>
    <row r="25" spans="1:28" ht="27.75" x14ac:dyDescent="0.7">
      <c r="A25" s="1" t="s">
        <v>29</v>
      </c>
      <c r="B25" s="12"/>
      <c r="C25" s="12"/>
      <c r="D25" s="12"/>
      <c r="E25" s="12"/>
      <c r="F25" s="13"/>
      <c r="G25" s="12"/>
      <c r="H25" s="14"/>
      <c r="I25" s="14"/>
      <c r="J25" s="12"/>
      <c r="K25" s="12"/>
      <c r="L25" s="12"/>
      <c r="M25" s="56"/>
      <c r="N25" s="56"/>
      <c r="O25" s="56"/>
      <c r="P25" s="56"/>
      <c r="Q25" s="56"/>
      <c r="R25" s="56"/>
      <c r="S25" s="56"/>
      <c r="T25" s="56"/>
      <c r="U25" s="56"/>
      <c r="V25" s="15"/>
      <c r="W25" s="56"/>
      <c r="X25" s="56"/>
      <c r="Y25" s="27" t="s">
        <v>30</v>
      </c>
    </row>
    <row r="26" spans="1:28" ht="27.75" x14ac:dyDescent="0.7">
      <c r="A26" s="1" t="s">
        <v>31</v>
      </c>
      <c r="B26" s="12"/>
      <c r="C26" s="12"/>
      <c r="D26" s="12"/>
      <c r="E26" s="12"/>
      <c r="F26" s="13"/>
      <c r="G26" s="12"/>
      <c r="H26" s="28">
        <v>6.44</v>
      </c>
      <c r="I26" s="28">
        <v>7.1</v>
      </c>
      <c r="J26" s="29">
        <v>5.0999999999999996</v>
      </c>
      <c r="K26" s="29">
        <v>5.31</v>
      </c>
      <c r="L26" s="30">
        <v>4.9625000000000004</v>
      </c>
      <c r="M26" s="57">
        <v>4.7300000000000004</v>
      </c>
      <c r="N26" s="57"/>
      <c r="O26" s="57">
        <v>1.5</v>
      </c>
      <c r="P26" s="31"/>
      <c r="Q26" s="31"/>
      <c r="R26" s="31"/>
      <c r="S26" s="31"/>
      <c r="T26" s="31"/>
      <c r="U26" s="31"/>
      <c r="V26" s="31"/>
      <c r="W26" s="31"/>
      <c r="X26" s="31"/>
      <c r="Y26" s="7" t="s">
        <v>32</v>
      </c>
    </row>
    <row r="27" spans="1:28" ht="27.75" x14ac:dyDescent="0.7">
      <c r="A27" s="1" t="s">
        <v>11</v>
      </c>
      <c r="B27" s="12"/>
      <c r="C27" s="12"/>
      <c r="D27" s="12"/>
      <c r="E27" s="12"/>
      <c r="F27" s="13"/>
      <c r="G27" s="12"/>
      <c r="H27" s="14">
        <v>1363060</v>
      </c>
      <c r="I27" s="14">
        <v>2400130</v>
      </c>
      <c r="J27" s="12">
        <v>3900330</v>
      </c>
      <c r="K27" s="12">
        <v>3307130</v>
      </c>
      <c r="L27" s="3">
        <v>3481840</v>
      </c>
      <c r="M27" s="44">
        <v>4832000</v>
      </c>
      <c r="N27" s="44"/>
      <c r="O27" s="44">
        <v>195000</v>
      </c>
      <c r="P27" s="33"/>
      <c r="Q27" s="33"/>
      <c r="R27" s="33"/>
      <c r="S27" s="33"/>
      <c r="T27" s="42"/>
      <c r="U27" s="42"/>
      <c r="V27" s="42"/>
      <c r="W27" s="42"/>
      <c r="X27" s="42"/>
      <c r="Y27" s="7" t="s">
        <v>24</v>
      </c>
    </row>
    <row r="28" spans="1:28" ht="28.5" thickBot="1" x14ac:dyDescent="0.75">
      <c r="A28" s="45" t="s">
        <v>19</v>
      </c>
      <c r="B28" s="52"/>
      <c r="C28" s="52"/>
      <c r="D28" s="52"/>
      <c r="E28" s="52"/>
      <c r="F28" s="53"/>
      <c r="G28" s="52"/>
      <c r="H28" s="14">
        <v>963030</v>
      </c>
      <c r="I28" s="54">
        <v>2300140</v>
      </c>
      <c r="J28" s="52">
        <v>3650310</v>
      </c>
      <c r="K28" s="52">
        <v>3108090</v>
      </c>
      <c r="L28" s="58">
        <v>3571630</v>
      </c>
      <c r="M28" s="44">
        <v>4605200</v>
      </c>
      <c r="N28" s="41">
        <v>1086090</v>
      </c>
      <c r="O28" s="41">
        <v>50000</v>
      </c>
      <c r="P28" s="42">
        <v>40000</v>
      </c>
      <c r="Q28" s="42">
        <v>65000</v>
      </c>
      <c r="R28" s="42">
        <v>40000</v>
      </c>
      <c r="S28" s="42"/>
      <c r="T28" s="80"/>
      <c r="U28" s="42"/>
      <c r="V28" s="42"/>
      <c r="W28" s="42"/>
      <c r="X28" s="42"/>
      <c r="Y28" s="47" t="s">
        <v>20</v>
      </c>
    </row>
    <row r="29" spans="1:28" ht="29.25" thickTop="1" thickBot="1" x14ac:dyDescent="0.75">
      <c r="A29" s="48" t="s">
        <v>15</v>
      </c>
      <c r="B29" s="49"/>
      <c r="C29" s="49"/>
      <c r="D29" s="49"/>
      <c r="E29" s="49"/>
      <c r="F29" s="59"/>
      <c r="G29" s="49"/>
      <c r="H29" s="60">
        <f>H27-H28</f>
        <v>400030</v>
      </c>
      <c r="I29" s="60">
        <f>H29+I27-I28</f>
        <v>500020</v>
      </c>
      <c r="J29" s="60">
        <f>I29+J27-J28</f>
        <v>750040</v>
      </c>
      <c r="K29" s="60">
        <f>J29+K27-K28</f>
        <v>949080</v>
      </c>
      <c r="L29" s="60">
        <f>K29+L27-L28</f>
        <v>859290</v>
      </c>
      <c r="M29" s="60">
        <f>L29+M27-M28</f>
        <v>1086090</v>
      </c>
      <c r="N29" s="60"/>
      <c r="O29" s="60">
        <f t="shared" ref="O29:P29" si="6">N29+O27-O28</f>
        <v>145000</v>
      </c>
      <c r="P29" s="60">
        <f t="shared" si="6"/>
        <v>105000</v>
      </c>
      <c r="Q29" s="60">
        <f t="shared" ref="Q29" si="7">P29+Q27-Q28</f>
        <v>40000</v>
      </c>
      <c r="R29" s="60"/>
      <c r="S29" s="60"/>
      <c r="T29" s="60"/>
      <c r="U29" s="60"/>
      <c r="V29" s="60"/>
      <c r="W29" s="60"/>
      <c r="X29" s="60"/>
      <c r="Y29" s="51" t="s">
        <v>21</v>
      </c>
    </row>
    <row r="30" spans="1:28" ht="28.5" thickTop="1" x14ac:dyDescent="0.7">
      <c r="A30" s="22" t="s">
        <v>17</v>
      </c>
      <c r="B30" s="61"/>
      <c r="C30" s="61"/>
      <c r="D30" s="61"/>
      <c r="E30" s="61"/>
      <c r="F30" s="61"/>
      <c r="G30" s="61"/>
      <c r="H30" s="62"/>
      <c r="I30" s="62"/>
      <c r="J30" s="61"/>
      <c r="K30" s="61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27" t="s">
        <v>18</v>
      </c>
    </row>
    <row r="31" spans="1:28" ht="27.75" x14ac:dyDescent="0.7">
      <c r="A31" s="1" t="s">
        <v>31</v>
      </c>
      <c r="B31" s="3"/>
      <c r="C31" s="3"/>
      <c r="D31" s="64">
        <v>11</v>
      </c>
      <c r="E31" s="64">
        <v>21.1</v>
      </c>
      <c r="F31" s="64">
        <v>17.84</v>
      </c>
      <c r="G31" s="64">
        <v>7.44</v>
      </c>
      <c r="H31" s="65"/>
      <c r="I31" s="66"/>
      <c r="J31" s="64"/>
      <c r="K31" s="64"/>
      <c r="L31" s="67"/>
      <c r="M31" s="68"/>
      <c r="N31" s="68">
        <v>2.5</v>
      </c>
      <c r="O31" s="68">
        <v>2.5</v>
      </c>
      <c r="P31" s="68"/>
      <c r="Q31" s="68"/>
      <c r="R31" s="68"/>
      <c r="S31" s="68"/>
      <c r="T31" s="68"/>
      <c r="U31" s="68"/>
      <c r="V31" s="68"/>
      <c r="W31" s="68"/>
      <c r="X31" s="68">
        <v>2.5</v>
      </c>
      <c r="Y31" s="7" t="s">
        <v>33</v>
      </c>
    </row>
    <row r="32" spans="1:28" ht="27.75" x14ac:dyDescent="0.7">
      <c r="A32" s="1" t="s">
        <v>34</v>
      </c>
      <c r="B32" s="12"/>
      <c r="C32" s="12"/>
      <c r="D32" s="12">
        <v>1000000</v>
      </c>
      <c r="E32" s="3">
        <v>5027590</v>
      </c>
      <c r="F32" s="3">
        <v>3614830</v>
      </c>
      <c r="G32" s="3">
        <v>2400150</v>
      </c>
      <c r="H32" s="28">
        <v>5.63</v>
      </c>
      <c r="I32" s="28"/>
      <c r="J32" s="3"/>
      <c r="K32" s="3"/>
      <c r="L32" s="34"/>
      <c r="M32" s="33"/>
      <c r="N32" s="33">
        <v>65000</v>
      </c>
      <c r="O32" s="33">
        <v>735020</v>
      </c>
      <c r="P32" s="33"/>
      <c r="Q32" s="33"/>
      <c r="R32" s="33"/>
      <c r="S32" s="33"/>
      <c r="T32" s="33"/>
      <c r="U32" s="33"/>
      <c r="V32" s="33"/>
      <c r="W32" s="33"/>
      <c r="X32" s="33">
        <v>60000</v>
      </c>
      <c r="Y32" s="7" t="s">
        <v>35</v>
      </c>
    </row>
    <row r="33" spans="1:25" ht="28.5" thickBot="1" x14ac:dyDescent="0.75">
      <c r="A33" s="45" t="s">
        <v>13</v>
      </c>
      <c r="B33" s="40"/>
      <c r="C33" s="40"/>
      <c r="D33" s="38"/>
      <c r="E33" s="40">
        <v>3550120</v>
      </c>
      <c r="F33" s="40">
        <v>4200740</v>
      </c>
      <c r="G33" s="69">
        <v>3091650</v>
      </c>
      <c r="H33" s="69">
        <v>1500070</v>
      </c>
      <c r="I33" s="70"/>
      <c r="J33" s="71"/>
      <c r="K33" s="71"/>
      <c r="L33" s="43"/>
      <c r="M33" s="42"/>
      <c r="N33" s="42"/>
      <c r="O33" s="42">
        <v>195000</v>
      </c>
      <c r="P33" s="42">
        <v>85000</v>
      </c>
      <c r="Q33" s="42">
        <v>10000</v>
      </c>
      <c r="R33" s="42">
        <v>100000</v>
      </c>
      <c r="S33" s="42">
        <v>200020</v>
      </c>
      <c r="T33" s="42">
        <v>105000</v>
      </c>
      <c r="U33" s="42">
        <v>105000</v>
      </c>
      <c r="V33" s="42"/>
      <c r="W33" s="42"/>
      <c r="X33" s="42"/>
      <c r="Y33" s="47" t="s">
        <v>36</v>
      </c>
    </row>
    <row r="34" spans="1:25" ht="29.25" thickTop="1" thickBot="1" x14ac:dyDescent="0.75">
      <c r="A34" s="48" t="s">
        <v>15</v>
      </c>
      <c r="B34" s="72"/>
      <c r="C34" s="72"/>
      <c r="D34" s="49">
        <f>D32-D33</f>
        <v>1000000</v>
      </c>
      <c r="E34" s="49">
        <f>E32-E33+D34</f>
        <v>2477470</v>
      </c>
      <c r="F34" s="49">
        <f>F32-F33+E34</f>
        <v>1891560</v>
      </c>
      <c r="G34" s="49">
        <f>G32-G33+F34</f>
        <v>1200060</v>
      </c>
      <c r="H34" s="49"/>
      <c r="I34" s="49"/>
      <c r="J34" s="49"/>
      <c r="K34" s="49"/>
      <c r="L34" s="49"/>
      <c r="M34" s="73"/>
      <c r="N34" s="73">
        <f t="shared" ref="N34" si="8">M34+N32-N33</f>
        <v>65000</v>
      </c>
      <c r="O34" s="73">
        <f>N34+O32-O33</f>
        <v>605020</v>
      </c>
      <c r="P34" s="73">
        <f>O34+P32-P33</f>
        <v>520020</v>
      </c>
      <c r="Q34" s="73">
        <f t="shared" ref="Q34:T34" si="9">P34+Q32-Q33</f>
        <v>510020</v>
      </c>
      <c r="R34" s="73">
        <f t="shared" si="9"/>
        <v>410020</v>
      </c>
      <c r="S34" s="73">
        <f t="shared" si="9"/>
        <v>210000</v>
      </c>
      <c r="T34" s="73">
        <f t="shared" si="9"/>
        <v>105000</v>
      </c>
      <c r="U34" s="73"/>
      <c r="V34" s="73"/>
      <c r="W34" s="73"/>
      <c r="X34" s="73">
        <f t="shared" ref="X34" si="10">W34+X32-X33</f>
        <v>60000</v>
      </c>
      <c r="Y34" s="51" t="s">
        <v>37</v>
      </c>
    </row>
    <row r="35" spans="1:25" ht="28.5" thickTop="1" x14ac:dyDescent="0.7">
      <c r="A35" s="22" t="s">
        <v>22</v>
      </c>
      <c r="B35" s="61"/>
      <c r="C35" s="61"/>
      <c r="D35" s="61"/>
      <c r="E35" s="61"/>
      <c r="F35" s="61"/>
      <c r="G35" s="61"/>
      <c r="H35" s="62"/>
      <c r="I35" s="62"/>
      <c r="J35" s="61"/>
      <c r="K35" s="61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27" t="s">
        <v>23</v>
      </c>
    </row>
    <row r="36" spans="1:25" ht="27.75" x14ac:dyDescent="0.7">
      <c r="A36" s="1" t="s">
        <v>31</v>
      </c>
      <c r="B36" s="3"/>
      <c r="C36" s="3"/>
      <c r="D36" s="64">
        <v>11.9</v>
      </c>
      <c r="E36" s="64">
        <v>21</v>
      </c>
      <c r="F36" s="64">
        <v>17.2</v>
      </c>
      <c r="G36" s="64"/>
      <c r="H36" s="64"/>
      <c r="I36" s="64"/>
      <c r="J36" s="64"/>
      <c r="K36" s="64"/>
      <c r="L36" s="64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7" t="s">
        <v>32</v>
      </c>
    </row>
    <row r="37" spans="1:25" ht="27.75" x14ac:dyDescent="0.7">
      <c r="A37" s="1" t="s">
        <v>11</v>
      </c>
      <c r="B37" s="3"/>
      <c r="C37" s="3"/>
      <c r="D37" s="12">
        <v>720000</v>
      </c>
      <c r="E37" s="3">
        <v>398010</v>
      </c>
      <c r="F37" s="3">
        <v>424220</v>
      </c>
      <c r="G37" s="3"/>
      <c r="H37" s="34"/>
      <c r="I37" s="34"/>
      <c r="J37" s="3"/>
      <c r="K37" s="3"/>
      <c r="L37" s="3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7" t="s">
        <v>24</v>
      </c>
    </row>
    <row r="38" spans="1:25" ht="27.75" x14ac:dyDescent="0.7">
      <c r="A38" s="1" t="s">
        <v>19</v>
      </c>
      <c r="B38" s="3"/>
      <c r="C38" s="3"/>
      <c r="D38" s="12"/>
      <c r="E38" s="3">
        <v>720000</v>
      </c>
      <c r="F38" s="3">
        <v>398010</v>
      </c>
      <c r="G38" s="3">
        <v>424220</v>
      </c>
      <c r="H38" s="34"/>
      <c r="I38" s="34"/>
      <c r="J38" s="3"/>
      <c r="K38" s="3"/>
      <c r="L38" s="34"/>
      <c r="M38" s="33"/>
      <c r="N38" s="33"/>
      <c r="O38" s="33"/>
      <c r="P38" s="33"/>
      <c r="Q38" s="33"/>
      <c r="R38" s="33"/>
      <c r="S38" s="33"/>
      <c r="T38" s="42"/>
      <c r="U38" s="42"/>
      <c r="V38" s="42"/>
      <c r="W38" s="42"/>
      <c r="X38" s="42"/>
      <c r="Y38" s="7" t="s">
        <v>38</v>
      </c>
    </row>
    <row r="39" spans="1:25" ht="28.5" thickBot="1" x14ac:dyDescent="0.75">
      <c r="A39" s="16" t="s">
        <v>15</v>
      </c>
      <c r="B39" s="58"/>
      <c r="C39" s="58"/>
      <c r="D39" s="17">
        <f>D37-D38</f>
        <v>720000</v>
      </c>
      <c r="E39" s="17">
        <f>D39+E37-E38</f>
        <v>398010</v>
      </c>
      <c r="F39" s="17">
        <f>E39+F37-F38</f>
        <v>424220</v>
      </c>
      <c r="G39" s="17"/>
      <c r="H39" s="34"/>
      <c r="I39" s="43"/>
      <c r="J39" s="40"/>
      <c r="K39" s="40"/>
      <c r="L39" s="20"/>
      <c r="M39" s="19"/>
      <c r="N39" s="19"/>
      <c r="O39" s="19"/>
      <c r="P39" s="19"/>
      <c r="Q39" s="19"/>
      <c r="R39" s="19"/>
      <c r="S39" s="19"/>
      <c r="T39" s="18"/>
      <c r="U39" s="19"/>
      <c r="V39" s="19"/>
      <c r="W39" s="19"/>
      <c r="X39" s="19"/>
      <c r="Y39" s="21" t="s">
        <v>21</v>
      </c>
    </row>
    <row r="40" spans="1:25" ht="29.25" thickTop="1" thickBot="1" x14ac:dyDescent="0.75">
      <c r="A40" s="48" t="s">
        <v>39</v>
      </c>
      <c r="B40" s="49"/>
      <c r="C40" s="49"/>
      <c r="D40" s="49">
        <f>D39+D34</f>
        <v>1720000</v>
      </c>
      <c r="E40" s="49">
        <f>E39+E34+E29</f>
        <v>2875480</v>
      </c>
      <c r="F40" s="49">
        <f t="shared" ref="F40:X40" si="11">F39+F34+F29</f>
        <v>2315780</v>
      </c>
      <c r="G40" s="49">
        <f t="shared" si="11"/>
        <v>1200060</v>
      </c>
      <c r="H40" s="49">
        <f t="shared" si="11"/>
        <v>400030</v>
      </c>
      <c r="I40" s="49">
        <f t="shared" si="11"/>
        <v>500020</v>
      </c>
      <c r="J40" s="49">
        <f t="shared" si="11"/>
        <v>750040</v>
      </c>
      <c r="K40" s="49">
        <f t="shared" si="11"/>
        <v>949080</v>
      </c>
      <c r="L40" s="49">
        <f t="shared" si="11"/>
        <v>859290</v>
      </c>
      <c r="M40" s="49">
        <f t="shared" si="11"/>
        <v>1086090</v>
      </c>
      <c r="N40" s="50">
        <f t="shared" si="11"/>
        <v>65000</v>
      </c>
      <c r="O40" s="50">
        <f t="shared" si="11"/>
        <v>750020</v>
      </c>
      <c r="P40" s="50">
        <f t="shared" si="11"/>
        <v>625020</v>
      </c>
      <c r="Q40" s="50">
        <f t="shared" si="11"/>
        <v>550020</v>
      </c>
      <c r="R40" s="50">
        <f t="shared" si="11"/>
        <v>410020</v>
      </c>
      <c r="S40" s="50">
        <f t="shared" si="11"/>
        <v>210000</v>
      </c>
      <c r="T40" s="50">
        <f t="shared" si="11"/>
        <v>105000</v>
      </c>
      <c r="U40" s="50"/>
      <c r="V40" s="50"/>
      <c r="W40" s="50"/>
      <c r="X40" s="50">
        <f t="shared" si="11"/>
        <v>60000</v>
      </c>
      <c r="Y40" s="51" t="s">
        <v>40</v>
      </c>
    </row>
    <row r="41" spans="1:25" ht="25.5" thickTop="1" x14ac:dyDescent="0.65">
      <c r="A41" s="74"/>
      <c r="B41" s="75"/>
      <c r="C41" s="75"/>
      <c r="D41" s="75"/>
      <c r="E41" s="75"/>
      <c r="F41" s="75"/>
      <c r="G41" s="76"/>
      <c r="H41" s="76"/>
      <c r="I41" s="76"/>
      <c r="J41" s="76"/>
      <c r="K41" s="76"/>
      <c r="L41" s="76"/>
      <c r="M41" s="76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5"/>
    </row>
  </sheetData>
  <mergeCells count="29">
    <mergeCell ref="X5:X6"/>
    <mergeCell ref="P4:X4"/>
    <mergeCell ref="V5:V6"/>
    <mergeCell ref="W5:W6"/>
    <mergeCell ref="U5:U6"/>
    <mergeCell ref="T5:T6"/>
    <mergeCell ref="B4:B6"/>
    <mergeCell ref="S5:S6"/>
    <mergeCell ref="N4:N6"/>
    <mergeCell ref="O4:O6"/>
    <mergeCell ref="F4:F6"/>
    <mergeCell ref="E4:E6"/>
    <mergeCell ref="D4:D6"/>
    <mergeCell ref="A1:Y1"/>
    <mergeCell ref="A2:Y2"/>
    <mergeCell ref="A3:Y3"/>
    <mergeCell ref="P5:P6"/>
    <mergeCell ref="Q5:Q6"/>
    <mergeCell ref="R5:R6"/>
    <mergeCell ref="L4:L6"/>
    <mergeCell ref="K4:K6"/>
    <mergeCell ref="J4:J6"/>
    <mergeCell ref="I4:I6"/>
    <mergeCell ref="H4:H6"/>
    <mergeCell ref="G4:G6"/>
    <mergeCell ref="A4:A6"/>
    <mergeCell ref="Y4:Y6"/>
    <mergeCell ref="M4:M6"/>
    <mergeCell ref="C4:C6"/>
  </mergeCells>
  <pageMargins left="0.7" right="0.7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الرصيد القائم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2018-11-05T06:37:09Z</dcterms:modified>
</cp:coreProperties>
</file>